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1720" windowHeight="12330"/>
  </bookViews>
  <sheets>
    <sheet name="正式表95个县" sheetId="1" r:id="rId1"/>
  </sheets>
  <definedNames>
    <definedName name="_xlnm.Print_Titles" localSheetId="0">正式表95个县!$2:$4</definedName>
  </definedNames>
  <calcPr calcId="114210" fullCalcOnLoad="1"/>
</workbook>
</file>

<file path=xl/calcChain.xml><?xml version="1.0" encoding="utf-8"?>
<calcChain xmlns="http://schemas.openxmlformats.org/spreadsheetml/2006/main">
  <c r="F26" i="1"/>
  <c r="E26"/>
  <c r="F80"/>
  <c r="E80"/>
  <c r="G110"/>
  <c r="G109"/>
  <c r="G108"/>
  <c r="G107"/>
  <c r="G106"/>
  <c r="G105"/>
  <c r="G104"/>
  <c r="G103"/>
  <c r="F102"/>
  <c r="E102"/>
  <c r="G101"/>
  <c r="G100"/>
  <c r="G99"/>
  <c r="G98"/>
  <c r="G97"/>
  <c r="G96"/>
  <c r="G95"/>
  <c r="G94"/>
  <c r="G93"/>
  <c r="G92"/>
  <c r="F91"/>
  <c r="E91"/>
  <c r="G90"/>
  <c r="G89"/>
  <c r="G88"/>
  <c r="G87"/>
  <c r="G86"/>
  <c r="G85"/>
  <c r="G84"/>
  <c r="G83"/>
  <c r="G82"/>
  <c r="G81"/>
  <c r="G79"/>
  <c r="G78"/>
  <c r="G77"/>
  <c r="G76"/>
  <c r="G75"/>
  <c r="G74"/>
  <c r="G73"/>
  <c r="G72"/>
  <c r="G71"/>
  <c r="G70"/>
  <c r="G69"/>
  <c r="G68"/>
  <c r="F67"/>
  <c r="E67"/>
  <c r="G66"/>
  <c r="G65"/>
  <c r="G64"/>
  <c r="G63"/>
  <c r="G62"/>
  <c r="G61"/>
  <c r="G60"/>
  <c r="G59"/>
  <c r="G58"/>
  <c r="G57"/>
  <c r="G56"/>
  <c r="G53"/>
  <c r="G55"/>
  <c r="G54"/>
  <c r="F53"/>
  <c r="E53"/>
  <c r="G52"/>
  <c r="G51"/>
  <c r="G50"/>
  <c r="G49"/>
  <c r="G48"/>
  <c r="G47"/>
  <c r="G46"/>
  <c r="G45"/>
  <c r="G44"/>
  <c r="G43"/>
  <c r="F42"/>
  <c r="E42"/>
  <c r="G41"/>
  <c r="G40"/>
  <c r="G39"/>
  <c r="G38"/>
  <c r="G37"/>
  <c r="F36"/>
  <c r="E36"/>
  <c r="G35"/>
  <c r="G34"/>
  <c r="G33"/>
  <c r="G32"/>
  <c r="G31"/>
  <c r="G26"/>
  <c r="G30"/>
  <c r="G29"/>
  <c r="G27"/>
  <c r="G25"/>
  <c r="G24"/>
  <c r="G23"/>
  <c r="G22"/>
  <c r="G21"/>
  <c r="G20"/>
  <c r="G19"/>
  <c r="G18"/>
  <c r="G17"/>
  <c r="G16"/>
  <c r="G15"/>
  <c r="G14"/>
  <c r="G13"/>
  <c r="F12"/>
  <c r="E12"/>
  <c r="G11"/>
  <c r="G10"/>
  <c r="G9"/>
  <c r="G8"/>
  <c r="G7"/>
  <c r="F6"/>
  <c r="E6"/>
  <c r="G80"/>
  <c r="G91"/>
  <c r="G12"/>
  <c r="G36"/>
  <c r="G102"/>
  <c r="G6"/>
  <c r="G42"/>
  <c r="G67"/>
  <c r="F5"/>
  <c r="E5"/>
  <c r="G5"/>
</calcChain>
</file>

<file path=xl/sharedStrings.xml><?xml version="1.0" encoding="utf-8"?>
<sst xmlns="http://schemas.openxmlformats.org/spreadsheetml/2006/main" count="435" uniqueCount="227">
  <si>
    <t>序号</t>
    <phoneticPr fontId="2" type="noConversion"/>
  </si>
  <si>
    <t>项目名称</t>
    <phoneticPr fontId="2" type="noConversion"/>
  </si>
  <si>
    <t>建设性质</t>
    <phoneticPr fontId="2" type="noConversion"/>
  </si>
  <si>
    <t>建设年限</t>
    <phoneticPr fontId="2" type="noConversion"/>
  </si>
  <si>
    <t>搬迁任务</t>
    <phoneticPr fontId="2" type="noConversion"/>
  </si>
  <si>
    <t>中央预算内投资（万元）</t>
    <phoneticPr fontId="2" type="noConversion"/>
  </si>
  <si>
    <t>主要建设内容</t>
    <phoneticPr fontId="2" type="noConversion"/>
  </si>
  <si>
    <t>户</t>
    <phoneticPr fontId="2" type="noConversion"/>
  </si>
  <si>
    <t>人</t>
    <phoneticPr fontId="2" type="noConversion"/>
  </si>
  <si>
    <t>陕西省易地扶贫搬迁工程</t>
    <phoneticPr fontId="2" type="noConversion"/>
  </si>
  <si>
    <t>新建</t>
    <phoneticPr fontId="2" type="noConversion"/>
  </si>
  <si>
    <t>2016-2017</t>
    <phoneticPr fontId="2" type="noConversion"/>
  </si>
  <si>
    <t>9335套750000平方米住房及配套基础设施</t>
    <phoneticPr fontId="2" type="noConversion"/>
  </si>
  <si>
    <t>西安市合计</t>
    <phoneticPr fontId="2" type="noConversion"/>
  </si>
  <si>
    <t>新建</t>
    <phoneticPr fontId="2" type="noConversion"/>
  </si>
  <si>
    <t>2016-2017</t>
    <phoneticPr fontId="2" type="noConversion"/>
  </si>
  <si>
    <t>217套18525平方米住房及配套基础设施</t>
    <phoneticPr fontId="2" type="noConversion"/>
  </si>
  <si>
    <t>蓝田县易地扶贫搬迁工程</t>
    <phoneticPr fontId="2" type="noConversion"/>
  </si>
  <si>
    <t>170套14625平方米住房及配套基础设施</t>
    <phoneticPr fontId="2" type="noConversion"/>
  </si>
  <si>
    <t>周至县易地扶贫搬迁工程</t>
    <phoneticPr fontId="2" type="noConversion"/>
  </si>
  <si>
    <t>28套2485平方米住房及配套基础设施</t>
    <phoneticPr fontId="2" type="noConversion"/>
  </si>
  <si>
    <t>户县易地扶贫搬迁工程</t>
    <phoneticPr fontId="2" type="noConversion"/>
  </si>
  <si>
    <t>5套425平方米住房及配套基础设施</t>
    <phoneticPr fontId="2" type="noConversion"/>
  </si>
  <si>
    <t>临潼区易地扶贫搬迁工程</t>
    <phoneticPr fontId="2" type="noConversion"/>
  </si>
  <si>
    <t>5套350平方米住房及配套基础设施</t>
    <phoneticPr fontId="2" type="noConversion"/>
  </si>
  <si>
    <t>长安区易地扶贫搬迁工程</t>
    <phoneticPr fontId="2" type="noConversion"/>
  </si>
  <si>
    <t>9套650平方米住房及配套基础设施</t>
    <phoneticPr fontId="2" type="noConversion"/>
  </si>
  <si>
    <t>宝鸡市合计</t>
    <phoneticPr fontId="2" type="noConversion"/>
  </si>
  <si>
    <t>655套55125平方米住房及配套基础设施</t>
    <phoneticPr fontId="2" type="noConversion"/>
  </si>
  <si>
    <t>麟游县易地扶贫搬迁工程</t>
    <phoneticPr fontId="2" type="noConversion"/>
  </si>
  <si>
    <t>112套9350平方米住房及配套基础设施</t>
    <phoneticPr fontId="2" type="noConversion"/>
  </si>
  <si>
    <t>陇县易地扶贫搬迁工程</t>
    <phoneticPr fontId="2" type="noConversion"/>
  </si>
  <si>
    <t>82套9900平方米住房及配套基础设施</t>
    <phoneticPr fontId="2" type="noConversion"/>
  </si>
  <si>
    <t>太白县易地扶贫搬迁工程</t>
    <phoneticPr fontId="2" type="noConversion"/>
  </si>
  <si>
    <t>121套8400平方米住房及配套基础设施</t>
    <phoneticPr fontId="2" type="noConversion"/>
  </si>
  <si>
    <t>千阳县易地扶贫搬迁工程</t>
    <phoneticPr fontId="2" type="noConversion"/>
  </si>
  <si>
    <t>91套7150平方米住房及配套基础设施</t>
    <phoneticPr fontId="2" type="noConversion"/>
  </si>
  <si>
    <t>扶风县易地扶贫搬迁工程</t>
    <phoneticPr fontId="2" type="noConversion"/>
  </si>
  <si>
    <t>9套700平方米住房及配套基础设施</t>
    <phoneticPr fontId="2" type="noConversion"/>
  </si>
  <si>
    <t>凤翔县易地扶贫搬迁工程</t>
    <phoneticPr fontId="2" type="noConversion"/>
  </si>
  <si>
    <t>30套2225平方米住房及配套基础设施</t>
    <phoneticPr fontId="2" type="noConversion"/>
  </si>
  <si>
    <t>凤县易地扶贫搬迁工程</t>
    <phoneticPr fontId="2" type="noConversion"/>
  </si>
  <si>
    <t>47套3475平方米住房及配套基础设施</t>
    <phoneticPr fontId="2" type="noConversion"/>
  </si>
  <si>
    <t>眉县易地扶贫搬迁工程</t>
    <phoneticPr fontId="2" type="noConversion"/>
  </si>
  <si>
    <t>46套3928平方米住房及配套基础设施</t>
    <phoneticPr fontId="2" type="noConversion"/>
  </si>
  <si>
    <t>岐山县易地扶贫搬迁工程</t>
    <phoneticPr fontId="2" type="noConversion"/>
  </si>
  <si>
    <t>10套872平方米住房及配套基础设施</t>
    <phoneticPr fontId="2" type="noConversion"/>
  </si>
  <si>
    <t>陈仓区易地扶贫搬迁工程</t>
    <phoneticPr fontId="2" type="noConversion"/>
  </si>
  <si>
    <t>63套5425平方米住房及配套基础设施</t>
    <phoneticPr fontId="2" type="noConversion"/>
  </si>
  <si>
    <t>金台区易地扶贫搬迁工程</t>
    <phoneticPr fontId="2" type="noConversion"/>
  </si>
  <si>
    <t>16套1300平方米住房及配套基础设施</t>
    <phoneticPr fontId="2" type="noConversion"/>
  </si>
  <si>
    <t>渭滨区易地扶贫搬迁工程</t>
    <phoneticPr fontId="2" type="noConversion"/>
  </si>
  <si>
    <t>11套900平方米住房及配套基础设施</t>
    <phoneticPr fontId="2" type="noConversion"/>
  </si>
  <si>
    <t>宝鸡高新区易地扶贫搬迁工程</t>
    <phoneticPr fontId="2" type="noConversion"/>
  </si>
  <si>
    <t>17套1500平方米住房及配套基础设施</t>
    <phoneticPr fontId="2" type="noConversion"/>
  </si>
  <si>
    <t>咸阳市合计</t>
    <phoneticPr fontId="2" type="noConversion"/>
  </si>
  <si>
    <t>616套54825平方米住房及配套基础设施</t>
    <phoneticPr fontId="2" type="noConversion"/>
  </si>
  <si>
    <t>永寿县易地扶贫搬迁工程</t>
    <phoneticPr fontId="2" type="noConversion"/>
  </si>
  <si>
    <t>41套3350平方米住房及配套基础设施</t>
    <phoneticPr fontId="2" type="noConversion"/>
  </si>
  <si>
    <t>彬县易地扶贫搬迁工程</t>
    <phoneticPr fontId="2" type="noConversion"/>
  </si>
  <si>
    <t>长武县易地扶贫搬迁工程</t>
    <phoneticPr fontId="2" type="noConversion"/>
  </si>
  <si>
    <t>39套2700平方米住房及配套基础设施</t>
    <phoneticPr fontId="2" type="noConversion"/>
  </si>
  <si>
    <t>旬邑县易地扶贫搬迁工程</t>
    <phoneticPr fontId="2" type="noConversion"/>
  </si>
  <si>
    <t>185套15050平方米住房及配套基础设施</t>
    <phoneticPr fontId="2" type="noConversion"/>
  </si>
  <si>
    <t>淳化县易地扶贫搬迁工程</t>
    <phoneticPr fontId="2" type="noConversion"/>
  </si>
  <si>
    <t>38套6425平方米住房及配套基础设施</t>
    <phoneticPr fontId="2" type="noConversion"/>
  </si>
  <si>
    <t>三原县易地扶贫搬迁工程</t>
    <phoneticPr fontId="2" type="noConversion"/>
  </si>
  <si>
    <t>33套2725平方米住房及配套基础设施</t>
    <phoneticPr fontId="2" type="noConversion"/>
  </si>
  <si>
    <t>泾阳县易地扶贫搬迁工程</t>
    <phoneticPr fontId="2" type="noConversion"/>
  </si>
  <si>
    <t>23套2200平方米住房及配套基础设施</t>
    <phoneticPr fontId="2" type="noConversion"/>
  </si>
  <si>
    <t>乾县易地扶贫搬迁工程</t>
    <phoneticPr fontId="2" type="noConversion"/>
  </si>
  <si>
    <t>28套2000平方米住房及配套基础设施</t>
    <phoneticPr fontId="2" type="noConversion"/>
  </si>
  <si>
    <t>礼泉县易地扶贫搬迁工程</t>
    <phoneticPr fontId="2" type="noConversion"/>
  </si>
  <si>
    <t>40套3650平方米住房及配套基础设施</t>
    <phoneticPr fontId="2" type="noConversion"/>
  </si>
  <si>
    <t>铜川市合计</t>
    <phoneticPr fontId="2" type="noConversion"/>
  </si>
  <si>
    <t>121套9950平方米住房及配套基础设施</t>
    <phoneticPr fontId="2" type="noConversion"/>
  </si>
  <si>
    <t>耀州区易地扶贫搬迁工程</t>
    <phoneticPr fontId="2" type="noConversion"/>
  </si>
  <si>
    <t>55套4975平方米住房及配套基础设施</t>
    <phoneticPr fontId="2" type="noConversion"/>
  </si>
  <si>
    <t>王益区易地扶贫搬迁工程</t>
    <phoneticPr fontId="2" type="noConversion"/>
  </si>
  <si>
    <t>14套950平方米住房及配套基础设施</t>
    <phoneticPr fontId="2" type="noConversion"/>
  </si>
  <si>
    <t>印台区易地扶贫搬迁工程</t>
    <phoneticPr fontId="2" type="noConversion"/>
  </si>
  <si>
    <t>15套1300平方米住房及配套基础设施</t>
    <phoneticPr fontId="2" type="noConversion"/>
  </si>
  <si>
    <t>铜川新区易地扶贫搬迁工程</t>
    <phoneticPr fontId="2" type="noConversion"/>
  </si>
  <si>
    <t>2套150平方米住房及配套基础设施</t>
    <phoneticPr fontId="2" type="noConversion"/>
  </si>
  <si>
    <t>宜君县易地扶贫搬迁工程</t>
    <phoneticPr fontId="2" type="noConversion"/>
  </si>
  <si>
    <t>35套2575平方米住房及配套基础设施</t>
    <phoneticPr fontId="2" type="noConversion"/>
  </si>
  <si>
    <t>渭南市合计</t>
    <phoneticPr fontId="2" type="noConversion"/>
  </si>
  <si>
    <t>1234套106300平方米住房及配套基础设施</t>
    <phoneticPr fontId="2" type="noConversion"/>
  </si>
  <si>
    <t>蒲城县易地扶贫搬迁工程</t>
    <phoneticPr fontId="2" type="noConversion"/>
  </si>
  <si>
    <t>159套14100平方米住房及配套基础设施</t>
    <phoneticPr fontId="2" type="noConversion"/>
  </si>
  <si>
    <t>白水县易地扶贫搬迁工程</t>
    <phoneticPr fontId="2" type="noConversion"/>
  </si>
  <si>
    <t>300套26525平方米住房及配套基础设施</t>
    <phoneticPr fontId="2" type="noConversion"/>
  </si>
  <si>
    <t>合阳县易地扶贫搬迁工程</t>
    <phoneticPr fontId="2" type="noConversion"/>
  </si>
  <si>
    <t>75套6300平方米住房及配套基础设施</t>
    <phoneticPr fontId="2" type="noConversion"/>
  </si>
  <si>
    <t>富平县易地扶贫搬迁工程</t>
    <phoneticPr fontId="2" type="noConversion"/>
  </si>
  <si>
    <t>190套16050平方米住房及配套基础设施</t>
    <phoneticPr fontId="2" type="noConversion"/>
  </si>
  <si>
    <t>澄城县易地扶贫搬迁工程</t>
    <phoneticPr fontId="2" type="noConversion"/>
  </si>
  <si>
    <t>97套8572平方米住房及配套基础设施</t>
    <phoneticPr fontId="2" type="noConversion"/>
  </si>
  <si>
    <t>大荔县易地扶贫搬迁工程</t>
    <phoneticPr fontId="2" type="noConversion"/>
  </si>
  <si>
    <t>142套12150平方米住房及配套基础设施</t>
    <phoneticPr fontId="2" type="noConversion"/>
  </si>
  <si>
    <t>潼关县易地扶贫搬迁工程</t>
    <phoneticPr fontId="2" type="noConversion"/>
  </si>
  <si>
    <t>35套2650平方米住房及配套基础设施</t>
    <phoneticPr fontId="2" type="noConversion"/>
  </si>
  <si>
    <t>华县易地扶贫搬迁工程</t>
    <phoneticPr fontId="2" type="noConversion"/>
  </si>
  <si>
    <t>50套4500平方米住房及配套基础设施</t>
    <phoneticPr fontId="2" type="noConversion"/>
  </si>
  <si>
    <t>华阴市易地扶贫搬迁工程</t>
    <phoneticPr fontId="2" type="noConversion"/>
  </si>
  <si>
    <t>26套2275平方米住房及配套基础设施</t>
    <phoneticPr fontId="2" type="noConversion"/>
  </si>
  <si>
    <t>临渭区易地扶贫搬迁工程</t>
    <phoneticPr fontId="2" type="noConversion"/>
  </si>
  <si>
    <t>160套13175平方米住房及配套基础设施</t>
    <phoneticPr fontId="2" type="noConversion"/>
  </si>
  <si>
    <t>延安市合计</t>
    <phoneticPr fontId="2" type="noConversion"/>
  </si>
  <si>
    <t>1406套91500平方米住房及配套基础设施</t>
    <phoneticPr fontId="2" type="noConversion"/>
  </si>
  <si>
    <t>宝塔区易地扶贫搬迁工程</t>
    <phoneticPr fontId="2" type="noConversion"/>
  </si>
  <si>
    <t>22套1700平方米住房及配套基础设施</t>
    <phoneticPr fontId="2" type="noConversion"/>
  </si>
  <si>
    <t>延长县易地扶贫搬迁工程</t>
    <phoneticPr fontId="2" type="noConversion"/>
  </si>
  <si>
    <t>188套10275平方米住房及配套基础设施</t>
    <phoneticPr fontId="2" type="noConversion"/>
  </si>
  <si>
    <t>延川县易地扶贫搬迁工程</t>
    <phoneticPr fontId="2" type="noConversion"/>
  </si>
  <si>
    <t>227套15225平方米住房及配套基础设施</t>
    <phoneticPr fontId="2" type="noConversion"/>
  </si>
  <si>
    <t>子长县易地扶贫搬迁工程</t>
    <phoneticPr fontId="2" type="noConversion"/>
  </si>
  <si>
    <t>219套16700平方米住房及配套基础设施</t>
    <phoneticPr fontId="2" type="noConversion"/>
  </si>
  <si>
    <t>安塞县易地扶贫搬迁工程</t>
    <phoneticPr fontId="2" type="noConversion"/>
  </si>
  <si>
    <t>171套10300平方米住房及配套基础设施</t>
    <phoneticPr fontId="2" type="noConversion"/>
  </si>
  <si>
    <t>志丹县易地扶贫搬迁工程</t>
    <phoneticPr fontId="2" type="noConversion"/>
  </si>
  <si>
    <t>36套2325平方米住房及配套基础设施</t>
    <phoneticPr fontId="2" type="noConversion"/>
  </si>
  <si>
    <t>吴起县易地扶贫搬迁工程</t>
    <phoneticPr fontId="2" type="noConversion"/>
  </si>
  <si>
    <t>85套5175平方米住房及配套基础设施</t>
    <phoneticPr fontId="2" type="noConversion"/>
  </si>
  <si>
    <t>甘泉县易地扶贫搬迁工程</t>
    <phoneticPr fontId="2" type="noConversion"/>
  </si>
  <si>
    <t>85套5100平方米住房及配套基础设施</t>
    <phoneticPr fontId="2" type="noConversion"/>
  </si>
  <si>
    <t>富县易地扶贫搬迁工程</t>
    <phoneticPr fontId="2" type="noConversion"/>
  </si>
  <si>
    <t>77套4875平方米住房及配套基础设施</t>
    <phoneticPr fontId="2" type="noConversion"/>
  </si>
  <si>
    <t>洛川县易地扶贫搬迁工程</t>
    <phoneticPr fontId="2" type="noConversion"/>
  </si>
  <si>
    <t>79套5400平方米住房及配套基础设施</t>
    <phoneticPr fontId="2" type="noConversion"/>
  </si>
  <si>
    <t>宜川县易地扶贫搬迁工程</t>
    <phoneticPr fontId="2" type="noConversion"/>
  </si>
  <si>
    <t>161套9825平方米住房及配套基础设施</t>
    <phoneticPr fontId="2" type="noConversion"/>
  </si>
  <si>
    <t>黄龙县易地扶贫搬迁工程</t>
    <phoneticPr fontId="2" type="noConversion"/>
  </si>
  <si>
    <t>49套4100平方米住房及配套基础设施</t>
    <phoneticPr fontId="2" type="noConversion"/>
  </si>
  <si>
    <t>黄陵县易地扶贫搬迁工程</t>
    <phoneticPr fontId="2" type="noConversion"/>
  </si>
  <si>
    <t>7套500平方米住房及配套基础设施</t>
    <phoneticPr fontId="2" type="noConversion"/>
  </si>
  <si>
    <t>榆林市合计</t>
    <phoneticPr fontId="2" type="noConversion"/>
  </si>
  <si>
    <t>593套41925平方米住房及配套基础设施</t>
    <phoneticPr fontId="2" type="noConversion"/>
  </si>
  <si>
    <t>榆阳区易地扶贫搬迁工程</t>
    <phoneticPr fontId="2" type="noConversion"/>
  </si>
  <si>
    <t>3套250平方米住房及配套基础设施</t>
    <phoneticPr fontId="2" type="noConversion"/>
  </si>
  <si>
    <t>神木县易地扶贫搬迁工程</t>
    <phoneticPr fontId="2" type="noConversion"/>
  </si>
  <si>
    <t>16套900平方米住房及配套基础设施</t>
    <phoneticPr fontId="2" type="noConversion"/>
  </si>
  <si>
    <t>府谷县易地扶贫搬迁工程</t>
    <phoneticPr fontId="2" type="noConversion"/>
  </si>
  <si>
    <t>29套1900平方米住房及配套基础设施</t>
    <phoneticPr fontId="2" type="noConversion"/>
  </si>
  <si>
    <t>横山县易地扶贫搬迁工程</t>
    <phoneticPr fontId="2" type="noConversion"/>
  </si>
  <si>
    <t>63套4350平方米住房及配套基础设施</t>
    <phoneticPr fontId="2" type="noConversion"/>
  </si>
  <si>
    <t>靖边县易地扶贫搬迁工程</t>
    <phoneticPr fontId="2" type="noConversion"/>
  </si>
  <si>
    <t>70套4700平方米住房及配套基础设施</t>
    <phoneticPr fontId="2" type="noConversion"/>
  </si>
  <si>
    <t>定边县易地扶贫搬迁工程</t>
    <phoneticPr fontId="2" type="noConversion"/>
  </si>
  <si>
    <t>104套9150平方米住房及配套基础设施</t>
    <phoneticPr fontId="2" type="noConversion"/>
  </si>
  <si>
    <t>绥德县易地扶贫搬迁工程</t>
    <phoneticPr fontId="2" type="noConversion"/>
  </si>
  <si>
    <t>46套3575平方米住房及配套基础设施</t>
    <phoneticPr fontId="2" type="noConversion"/>
  </si>
  <si>
    <t>米脂县易地扶贫搬迁工程</t>
    <phoneticPr fontId="2" type="noConversion"/>
  </si>
  <si>
    <t>64套4550平方米住房及配套基础设施</t>
    <phoneticPr fontId="2" type="noConversion"/>
  </si>
  <si>
    <t>佳县易地扶贫搬迁工程</t>
    <phoneticPr fontId="2" type="noConversion"/>
  </si>
  <si>
    <t>49套3700平方米住房及配套基础设施</t>
    <phoneticPr fontId="2" type="noConversion"/>
  </si>
  <si>
    <t>吴堡县易地扶贫搬迁工程</t>
    <phoneticPr fontId="2" type="noConversion"/>
  </si>
  <si>
    <t>47套1125平方米住房及配套基础设施</t>
    <phoneticPr fontId="2" type="noConversion"/>
  </si>
  <si>
    <t>清涧县易地扶贫搬迁工程</t>
    <phoneticPr fontId="2" type="noConversion"/>
  </si>
  <si>
    <t>50套3450平方米住房及配套基础设施</t>
    <phoneticPr fontId="2" type="noConversion"/>
  </si>
  <si>
    <t>子洲县易地扶贫搬迁工程</t>
    <phoneticPr fontId="2" type="noConversion"/>
  </si>
  <si>
    <t>52套4275平方米住房及配套基础设施</t>
    <phoneticPr fontId="2" type="noConversion"/>
  </si>
  <si>
    <t>汉中市合计</t>
    <phoneticPr fontId="2" type="noConversion"/>
  </si>
  <si>
    <t>957套71725平方米住房及配套基础设施</t>
    <phoneticPr fontId="2" type="noConversion"/>
  </si>
  <si>
    <t>镇巴县易地扶贫搬迁工程</t>
    <phoneticPr fontId="2" type="noConversion"/>
  </si>
  <si>
    <t>131套11125平方米住房及配套基础设施</t>
    <phoneticPr fontId="2" type="noConversion"/>
  </si>
  <si>
    <t>西乡县易地扶贫搬迁工程</t>
    <phoneticPr fontId="2" type="noConversion"/>
  </si>
  <si>
    <t>154套11000平方米住房及配套基础设施</t>
    <phoneticPr fontId="2" type="noConversion"/>
  </si>
  <si>
    <t>宁强县易地扶贫搬迁工程</t>
    <phoneticPr fontId="2" type="noConversion"/>
  </si>
  <si>
    <t>111套9050平方米住房及配套基础设施</t>
    <phoneticPr fontId="2" type="noConversion"/>
  </si>
  <si>
    <t>略阳县易地扶贫搬迁工程</t>
    <phoneticPr fontId="2" type="noConversion"/>
  </si>
  <si>
    <t>99套8600平方米住房及配套基础设施</t>
    <phoneticPr fontId="2" type="noConversion"/>
  </si>
  <si>
    <t>洋县易地扶贫搬迁工程</t>
    <phoneticPr fontId="2" type="noConversion"/>
  </si>
  <si>
    <t>102套7575平方米住房及配套基础设施</t>
    <phoneticPr fontId="2" type="noConversion"/>
  </si>
  <si>
    <t>勉县易地扶贫搬迁工程</t>
    <phoneticPr fontId="2" type="noConversion"/>
  </si>
  <si>
    <t>61套3450平方米住房及配套基础设施</t>
    <phoneticPr fontId="2" type="noConversion"/>
  </si>
  <si>
    <t>留坝县易地扶贫搬迁工程</t>
    <phoneticPr fontId="2" type="noConversion"/>
  </si>
  <si>
    <t>15套1150平方米住房及配套基础设施</t>
    <phoneticPr fontId="2" type="noConversion"/>
  </si>
  <si>
    <t>佛坪县易地扶贫搬迁工程</t>
    <phoneticPr fontId="2" type="noConversion"/>
  </si>
  <si>
    <t>26套1950平方米住房及配套基础设施</t>
    <phoneticPr fontId="2" type="noConversion"/>
  </si>
  <si>
    <t>城固县易地扶贫搬迁工程</t>
    <phoneticPr fontId="2" type="noConversion"/>
  </si>
  <si>
    <t>137套9250平方米住房及配套基础设施</t>
    <phoneticPr fontId="2" type="noConversion"/>
  </si>
  <si>
    <t>南郑县易地扶贫搬迁工程</t>
    <phoneticPr fontId="2" type="noConversion"/>
  </si>
  <si>
    <t>83套5925平方米住房及配套基础设施</t>
    <phoneticPr fontId="2" type="noConversion"/>
  </si>
  <si>
    <t>安康市合计</t>
    <phoneticPr fontId="2" type="noConversion"/>
  </si>
  <si>
    <t>2459套213175平方米住房及配套基础设施</t>
    <phoneticPr fontId="2" type="noConversion"/>
  </si>
  <si>
    <t>汉滨区易地扶贫搬迁工程</t>
    <phoneticPr fontId="2" type="noConversion"/>
  </si>
  <si>
    <t>989套92050平方米住房及配套基础设施</t>
    <phoneticPr fontId="2" type="noConversion"/>
  </si>
  <si>
    <t>汉阴县易地扶贫搬迁工程</t>
    <phoneticPr fontId="2" type="noConversion"/>
  </si>
  <si>
    <t>石泉县易地扶贫搬迁工程</t>
    <phoneticPr fontId="2" type="noConversion"/>
  </si>
  <si>
    <t>147套10875平方米住房及配套基础设施</t>
    <phoneticPr fontId="2" type="noConversion"/>
  </si>
  <si>
    <t>宁陕县易地扶贫搬迁工程</t>
    <phoneticPr fontId="2" type="noConversion"/>
  </si>
  <si>
    <t>64套4750平方米住房及配套基础设施</t>
    <phoneticPr fontId="2" type="noConversion"/>
  </si>
  <si>
    <t>紫阳县易地扶贫搬迁工程</t>
    <phoneticPr fontId="2" type="noConversion"/>
  </si>
  <si>
    <t>302套26675平方米住房及配套基础设施</t>
    <phoneticPr fontId="2" type="noConversion"/>
  </si>
  <si>
    <t>岚皋县易地扶贫搬迁工程</t>
    <phoneticPr fontId="2" type="noConversion"/>
  </si>
  <si>
    <t>136套11325平方米住房及配套基础设施</t>
    <phoneticPr fontId="2" type="noConversion"/>
  </si>
  <si>
    <t>平利县易地扶贫搬迁工程</t>
    <phoneticPr fontId="2" type="noConversion"/>
  </si>
  <si>
    <t>129套10325平方米住房及配套基础设施</t>
    <phoneticPr fontId="2" type="noConversion"/>
  </si>
  <si>
    <t>镇坪县易地扶贫搬迁工程</t>
    <phoneticPr fontId="2" type="noConversion"/>
  </si>
  <si>
    <t>108套7450平方米住房及配套基础设施</t>
    <phoneticPr fontId="2" type="noConversion"/>
  </si>
  <si>
    <t>旬阳县易地扶贫搬迁工程</t>
    <phoneticPr fontId="2" type="noConversion"/>
  </si>
  <si>
    <t>319套26975平方米住房及配套基础设施</t>
    <phoneticPr fontId="2" type="noConversion"/>
  </si>
  <si>
    <t>白河县易地扶贫搬迁工程</t>
    <phoneticPr fontId="2" type="noConversion"/>
  </si>
  <si>
    <t>134套11625平方米住房及配套基础设施</t>
    <phoneticPr fontId="2" type="noConversion"/>
  </si>
  <si>
    <t>商洛市合计</t>
    <phoneticPr fontId="2" type="noConversion"/>
  </si>
  <si>
    <t>881套73200平方米住房及配套基础设施</t>
    <phoneticPr fontId="2" type="noConversion"/>
  </si>
  <si>
    <t>商州区易地扶贫搬迁工程</t>
    <phoneticPr fontId="2" type="noConversion"/>
  </si>
  <si>
    <t>77套6975平方米住房及配套基础设施</t>
    <phoneticPr fontId="2" type="noConversion"/>
  </si>
  <si>
    <t>洛南县易地扶贫搬迁工程</t>
    <phoneticPr fontId="2" type="noConversion"/>
  </si>
  <si>
    <t>160套15000平方米住房及配套基础设施</t>
    <phoneticPr fontId="2" type="noConversion"/>
  </si>
  <si>
    <t>丹凤县易地扶贫搬迁工程</t>
    <phoneticPr fontId="2" type="noConversion"/>
  </si>
  <si>
    <t>34套2950平方米住房及配套基础设施</t>
    <phoneticPr fontId="2" type="noConversion"/>
  </si>
  <si>
    <t>商南县易地扶贫搬迁工程</t>
    <phoneticPr fontId="2" type="noConversion"/>
  </si>
  <si>
    <t>220套14350平方米住房及配套基础设施</t>
    <phoneticPr fontId="2" type="noConversion"/>
  </si>
  <si>
    <t>山阳县易地扶贫搬迁工程</t>
    <phoneticPr fontId="2" type="noConversion"/>
  </si>
  <si>
    <t>172套14525平方米住房及配套基础设施</t>
    <phoneticPr fontId="2" type="noConversion"/>
  </si>
  <si>
    <t>镇安县易地扶贫搬迁工程</t>
    <phoneticPr fontId="2" type="noConversion"/>
  </si>
  <si>
    <t>157套13978平方米住房及配套基础设施</t>
    <phoneticPr fontId="2" type="noConversion"/>
  </si>
  <si>
    <t>柞水县易地扶贫搬迁工程</t>
    <phoneticPr fontId="2" type="noConversion"/>
  </si>
  <si>
    <t>61套5425平方米住房及配套基础设施</t>
    <phoneticPr fontId="2" type="noConversion"/>
  </si>
  <si>
    <t>韩城市易地扶贫搬迁工程</t>
    <phoneticPr fontId="2" type="noConversion"/>
  </si>
  <si>
    <t>196套13750平方米住房及配套基础设施</t>
    <phoneticPr fontId="2" type="noConversion"/>
  </si>
  <si>
    <t>189套16725平方米住房及配套基础设施</t>
    <phoneticPr fontId="2" type="noConversion"/>
  </si>
  <si>
    <t>169套13775平方米住房及配套基础设施</t>
    <phoneticPr fontId="2" type="noConversion"/>
  </si>
  <si>
    <t>附件</t>
    <phoneticPr fontId="2" type="noConversion"/>
  </si>
  <si>
    <t>陕西省2016年第二批易地扶贫搬迁中央预算内投资计划项目表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</si>
</sst>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);[Red]\(0.0\)"/>
  </numFmts>
  <fonts count="15">
    <font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0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5" applyFont="1" applyFill="1" applyBorder="1" applyAlignment="1" applyProtection="1">
      <alignment vertical="center" wrapText="1"/>
    </xf>
    <xf numFmtId="0" fontId="2" fillId="0" borderId="1" xfId="4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7" fillId="0" borderId="1" xfId="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0" fontId="6" fillId="0" borderId="3" xfId="4" applyNumberFormat="1" applyFont="1" applyFill="1" applyBorder="1" applyAlignment="1" applyProtection="1">
      <alignment horizontal="center" vertical="center" wrapText="1"/>
    </xf>
    <xf numFmtId="0" fontId="6" fillId="0" borderId="4" xfId="4" applyNumberFormat="1" applyFont="1" applyFill="1" applyBorder="1" applyAlignment="1" applyProtection="1">
      <alignment horizontal="center" vertical="center" wrapText="1"/>
    </xf>
  </cellXfs>
  <cellStyles count="9">
    <cellStyle name="常规" xfId="0" builtinId="0"/>
    <cellStyle name="常规 2" xfId="1"/>
    <cellStyle name="常规 3" xfId="2"/>
    <cellStyle name="常规 3 2" xfId="3"/>
    <cellStyle name="常规 3_2016年易地扶贫搬迁计划项目表" xfId="4"/>
    <cellStyle name="常规 4" xfId="5"/>
    <cellStyle name="常规 5" xfId="6"/>
    <cellStyle name="常规 6" xfId="7"/>
    <cellStyle name="常规 7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BDE1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0"/>
  <sheetViews>
    <sheetView tabSelected="1" workbookViewId="0">
      <selection activeCell="F13" sqref="F13"/>
    </sheetView>
  </sheetViews>
  <sheetFormatPr defaultRowHeight="17.25" customHeight="1"/>
  <cols>
    <col min="1" max="1" width="5.625" style="20" customWidth="1"/>
    <col min="2" max="2" width="23.625" style="21" customWidth="1"/>
    <col min="3" max="3" width="8.625" style="20" customWidth="1"/>
    <col min="4" max="4" width="10.125" style="20" customWidth="1"/>
    <col min="5" max="6" width="9.625" style="20" customWidth="1"/>
    <col min="7" max="7" width="12.625" style="20" customWidth="1"/>
    <col min="8" max="8" width="59" style="22" customWidth="1"/>
    <col min="9" max="16384" width="9" style="1"/>
  </cols>
  <sheetData>
    <row r="1" spans="1:8" ht="17.25" customHeight="1">
      <c r="A1" s="31" t="s">
        <v>225</v>
      </c>
      <c r="B1" s="31"/>
      <c r="C1" s="31"/>
      <c r="D1" s="31"/>
      <c r="E1" s="31"/>
      <c r="F1" s="31"/>
      <c r="G1" s="31"/>
      <c r="H1" s="31"/>
    </row>
    <row r="2" spans="1:8" s="2" customFormat="1" ht="34.5" customHeight="1">
      <c r="A2" s="32" t="s">
        <v>226</v>
      </c>
      <c r="B2" s="32"/>
      <c r="C2" s="32"/>
      <c r="D2" s="32"/>
      <c r="E2" s="32"/>
      <c r="F2" s="32"/>
      <c r="G2" s="32"/>
      <c r="H2" s="32"/>
    </row>
    <row r="3" spans="1:8" s="3" customFormat="1" ht="21" customHeight="1">
      <c r="A3" s="33" t="s">
        <v>0</v>
      </c>
      <c r="B3" s="33" t="s">
        <v>1</v>
      </c>
      <c r="C3" s="33" t="s">
        <v>2</v>
      </c>
      <c r="D3" s="33" t="s">
        <v>3</v>
      </c>
      <c r="E3" s="34" t="s">
        <v>4</v>
      </c>
      <c r="F3" s="35"/>
      <c r="G3" s="29" t="s">
        <v>5</v>
      </c>
      <c r="H3" s="29" t="s">
        <v>6</v>
      </c>
    </row>
    <row r="4" spans="1:8" s="3" customFormat="1" ht="40.5" customHeight="1">
      <c r="A4" s="30"/>
      <c r="B4" s="30"/>
      <c r="C4" s="30"/>
      <c r="D4" s="30"/>
      <c r="E4" s="4" t="s">
        <v>7</v>
      </c>
      <c r="F4" s="4" t="s">
        <v>8</v>
      </c>
      <c r="G4" s="30"/>
      <c r="H4" s="30"/>
    </row>
    <row r="5" spans="1:8" s="2" customFormat="1" ht="24" customHeight="1">
      <c r="A5" s="26" t="s">
        <v>9</v>
      </c>
      <c r="B5" s="27"/>
      <c r="C5" s="5" t="s">
        <v>10</v>
      </c>
      <c r="D5" s="6" t="s">
        <v>11</v>
      </c>
      <c r="E5" s="7">
        <f>SUM(E6+E12+E26+E36+E42+E53+E67+E80+E91+E102+E110)</f>
        <v>9335</v>
      </c>
      <c r="F5" s="7">
        <f>SUM(F6+F12+F26+F36+F42+F53+F67+F80+F91+F102+F110)</f>
        <v>30000</v>
      </c>
      <c r="G5" s="7">
        <f>SUM(G6+G12+G26+G36+G42+G53+G67+G80+G91+G102+G110)</f>
        <v>24000.000000000004</v>
      </c>
      <c r="H5" s="8" t="s">
        <v>12</v>
      </c>
    </row>
    <row r="6" spans="1:8" s="2" customFormat="1" ht="24" customHeight="1">
      <c r="A6" s="26" t="s">
        <v>13</v>
      </c>
      <c r="B6" s="27"/>
      <c r="C6" s="5" t="s">
        <v>14</v>
      </c>
      <c r="D6" s="6" t="s">
        <v>15</v>
      </c>
      <c r="E6" s="7">
        <f>SUM(E7+E8+E9+E10+E11)</f>
        <v>217</v>
      </c>
      <c r="F6" s="7">
        <f>SUM(F7+F8+F9+F10+F11)</f>
        <v>741</v>
      </c>
      <c r="G6" s="9">
        <f>SUM(G7+G8+G9+G10+G11)</f>
        <v>592.80000000000007</v>
      </c>
      <c r="H6" s="8" t="s">
        <v>16</v>
      </c>
    </row>
    <row r="7" spans="1:8" ht="24" customHeight="1">
      <c r="A7" s="6">
        <v>1</v>
      </c>
      <c r="B7" s="10" t="s">
        <v>17</v>
      </c>
      <c r="C7" s="5" t="s">
        <v>14</v>
      </c>
      <c r="D7" s="6" t="s">
        <v>15</v>
      </c>
      <c r="E7" s="23">
        <v>170</v>
      </c>
      <c r="F7" s="23">
        <v>585</v>
      </c>
      <c r="G7" s="24">
        <f>F7*0.8</f>
        <v>468</v>
      </c>
      <c r="H7" s="11" t="s">
        <v>18</v>
      </c>
    </row>
    <row r="8" spans="1:8" ht="24" customHeight="1">
      <c r="A8" s="6">
        <v>2</v>
      </c>
      <c r="B8" s="10" t="s">
        <v>19</v>
      </c>
      <c r="C8" s="5" t="s">
        <v>14</v>
      </c>
      <c r="D8" s="6" t="s">
        <v>15</v>
      </c>
      <c r="E8" s="23">
        <v>28</v>
      </c>
      <c r="F8" s="23">
        <v>99</v>
      </c>
      <c r="G8" s="25">
        <f>F8*0.8</f>
        <v>79.2</v>
      </c>
      <c r="H8" s="11" t="s">
        <v>20</v>
      </c>
    </row>
    <row r="9" spans="1:8" ht="24" customHeight="1">
      <c r="A9" s="6">
        <v>3</v>
      </c>
      <c r="B9" s="10" t="s">
        <v>21</v>
      </c>
      <c r="C9" s="5" t="s">
        <v>14</v>
      </c>
      <c r="D9" s="6" t="s">
        <v>15</v>
      </c>
      <c r="E9" s="23">
        <v>5</v>
      </c>
      <c r="F9" s="23">
        <v>17</v>
      </c>
      <c r="G9" s="25">
        <f>F9*0.8</f>
        <v>13.600000000000001</v>
      </c>
      <c r="H9" s="11" t="s">
        <v>22</v>
      </c>
    </row>
    <row r="10" spans="1:8" ht="24" customHeight="1">
      <c r="A10" s="6">
        <v>4</v>
      </c>
      <c r="B10" s="10" t="s">
        <v>23</v>
      </c>
      <c r="C10" s="5" t="s">
        <v>14</v>
      </c>
      <c r="D10" s="6" t="s">
        <v>15</v>
      </c>
      <c r="E10" s="23">
        <v>5</v>
      </c>
      <c r="F10" s="23">
        <v>14</v>
      </c>
      <c r="G10" s="25">
        <f>F10*0.8</f>
        <v>11.200000000000001</v>
      </c>
      <c r="H10" s="11" t="s">
        <v>24</v>
      </c>
    </row>
    <row r="11" spans="1:8" ht="24" customHeight="1">
      <c r="A11" s="6">
        <v>5</v>
      </c>
      <c r="B11" s="10" t="s">
        <v>25</v>
      </c>
      <c r="C11" s="5" t="s">
        <v>14</v>
      </c>
      <c r="D11" s="6" t="s">
        <v>15</v>
      </c>
      <c r="E11" s="23">
        <v>9</v>
      </c>
      <c r="F11" s="23">
        <v>26</v>
      </c>
      <c r="G11" s="25">
        <f>F11*0.8</f>
        <v>20.8</v>
      </c>
      <c r="H11" s="11" t="s">
        <v>26</v>
      </c>
    </row>
    <row r="12" spans="1:8" s="2" customFormat="1" ht="24" customHeight="1">
      <c r="A12" s="26" t="s">
        <v>27</v>
      </c>
      <c r="B12" s="27"/>
      <c r="C12" s="12" t="s">
        <v>14</v>
      </c>
      <c r="D12" s="6" t="s">
        <v>15</v>
      </c>
      <c r="E12" s="7">
        <f>SUM(E13+E14+E15+E16+E17+E18+E19+E20+E21+E22+E23+E24+E25)</f>
        <v>655</v>
      </c>
      <c r="F12" s="7">
        <f>SUM(F13+F14+F15+F16+F17+F18+F19+F20+F21+F22+F23+F24+F25)</f>
        <v>2205</v>
      </c>
      <c r="G12" s="7">
        <f>SUM(G13+G14+G15+G16+G17+G18+G19+G20+G21+G22+G23+G24+G25)</f>
        <v>1763.9999999999998</v>
      </c>
      <c r="H12" s="8" t="s">
        <v>28</v>
      </c>
    </row>
    <row r="13" spans="1:8" ht="24" customHeight="1">
      <c r="A13" s="6">
        <v>6</v>
      </c>
      <c r="B13" s="10" t="s">
        <v>29</v>
      </c>
      <c r="C13" s="5" t="s">
        <v>14</v>
      </c>
      <c r="D13" s="6" t="s">
        <v>15</v>
      </c>
      <c r="E13" s="23">
        <v>112</v>
      </c>
      <c r="F13" s="23">
        <v>374</v>
      </c>
      <c r="G13" s="25">
        <f>F13*0.8</f>
        <v>299.2</v>
      </c>
      <c r="H13" s="11" t="s">
        <v>30</v>
      </c>
    </row>
    <row r="14" spans="1:8" ht="24" customHeight="1">
      <c r="A14" s="6">
        <v>7</v>
      </c>
      <c r="B14" s="10" t="s">
        <v>31</v>
      </c>
      <c r="C14" s="5" t="s">
        <v>14</v>
      </c>
      <c r="D14" s="6" t="s">
        <v>15</v>
      </c>
      <c r="E14" s="23">
        <v>82</v>
      </c>
      <c r="F14" s="23">
        <v>396</v>
      </c>
      <c r="G14" s="25">
        <f t="shared" ref="G14:G25" si="0">F14*0.8</f>
        <v>316.8</v>
      </c>
      <c r="H14" s="11" t="s">
        <v>32</v>
      </c>
    </row>
    <row r="15" spans="1:8" ht="24" customHeight="1">
      <c r="A15" s="6">
        <v>8</v>
      </c>
      <c r="B15" s="10" t="s">
        <v>33</v>
      </c>
      <c r="C15" s="5" t="s">
        <v>14</v>
      </c>
      <c r="D15" s="6" t="s">
        <v>15</v>
      </c>
      <c r="E15" s="23">
        <v>121</v>
      </c>
      <c r="F15" s="23">
        <v>336</v>
      </c>
      <c r="G15" s="25">
        <f t="shared" si="0"/>
        <v>268.8</v>
      </c>
      <c r="H15" s="11" t="s">
        <v>34</v>
      </c>
    </row>
    <row r="16" spans="1:8" ht="24" customHeight="1">
      <c r="A16" s="6">
        <v>9</v>
      </c>
      <c r="B16" s="10" t="s">
        <v>35</v>
      </c>
      <c r="C16" s="5" t="s">
        <v>14</v>
      </c>
      <c r="D16" s="6" t="s">
        <v>15</v>
      </c>
      <c r="E16" s="23">
        <v>91</v>
      </c>
      <c r="F16" s="23">
        <v>286</v>
      </c>
      <c r="G16" s="25">
        <f t="shared" si="0"/>
        <v>228.8</v>
      </c>
      <c r="H16" s="11" t="s">
        <v>36</v>
      </c>
    </row>
    <row r="17" spans="1:8" ht="24" customHeight="1">
      <c r="A17" s="6">
        <v>10</v>
      </c>
      <c r="B17" s="10" t="s">
        <v>37</v>
      </c>
      <c r="C17" s="5" t="s">
        <v>14</v>
      </c>
      <c r="D17" s="6" t="s">
        <v>15</v>
      </c>
      <c r="E17" s="23">
        <v>9</v>
      </c>
      <c r="F17" s="23">
        <v>28</v>
      </c>
      <c r="G17" s="25">
        <f t="shared" si="0"/>
        <v>22.400000000000002</v>
      </c>
      <c r="H17" s="11" t="s">
        <v>38</v>
      </c>
    </row>
    <row r="18" spans="1:8" ht="24" customHeight="1">
      <c r="A18" s="6">
        <v>11</v>
      </c>
      <c r="B18" s="10" t="s">
        <v>39</v>
      </c>
      <c r="C18" s="5" t="s">
        <v>14</v>
      </c>
      <c r="D18" s="6" t="s">
        <v>15</v>
      </c>
      <c r="E18" s="23">
        <v>30</v>
      </c>
      <c r="F18" s="23">
        <v>89</v>
      </c>
      <c r="G18" s="25">
        <f t="shared" si="0"/>
        <v>71.2</v>
      </c>
      <c r="H18" s="11" t="s">
        <v>40</v>
      </c>
    </row>
    <row r="19" spans="1:8" ht="24" customHeight="1">
      <c r="A19" s="6">
        <v>12</v>
      </c>
      <c r="B19" s="10" t="s">
        <v>41</v>
      </c>
      <c r="C19" s="6" t="s">
        <v>14</v>
      </c>
      <c r="D19" s="6" t="s">
        <v>15</v>
      </c>
      <c r="E19" s="23">
        <v>47</v>
      </c>
      <c r="F19" s="23">
        <v>139</v>
      </c>
      <c r="G19" s="25">
        <f t="shared" si="0"/>
        <v>111.2</v>
      </c>
      <c r="H19" s="11" t="s">
        <v>42</v>
      </c>
    </row>
    <row r="20" spans="1:8" ht="24" customHeight="1">
      <c r="A20" s="6">
        <v>13</v>
      </c>
      <c r="B20" s="10" t="s">
        <v>43</v>
      </c>
      <c r="C20" s="6" t="s">
        <v>14</v>
      </c>
      <c r="D20" s="6" t="s">
        <v>15</v>
      </c>
      <c r="E20" s="23">
        <v>46</v>
      </c>
      <c r="F20" s="23">
        <v>157</v>
      </c>
      <c r="G20" s="25">
        <f t="shared" si="0"/>
        <v>125.60000000000001</v>
      </c>
      <c r="H20" s="11" t="s">
        <v>44</v>
      </c>
    </row>
    <row r="21" spans="1:8" ht="24" customHeight="1">
      <c r="A21" s="6">
        <v>14</v>
      </c>
      <c r="B21" s="10" t="s">
        <v>45</v>
      </c>
      <c r="C21" s="6" t="s">
        <v>14</v>
      </c>
      <c r="D21" s="6" t="s">
        <v>15</v>
      </c>
      <c r="E21" s="23">
        <v>10</v>
      </c>
      <c r="F21" s="23">
        <v>35</v>
      </c>
      <c r="G21" s="24">
        <f t="shared" si="0"/>
        <v>28</v>
      </c>
      <c r="H21" s="11" t="s">
        <v>46</v>
      </c>
    </row>
    <row r="22" spans="1:8" ht="24" customHeight="1">
      <c r="A22" s="6">
        <v>15</v>
      </c>
      <c r="B22" s="10" t="s">
        <v>47</v>
      </c>
      <c r="C22" s="5" t="s">
        <v>14</v>
      </c>
      <c r="D22" s="6" t="s">
        <v>15</v>
      </c>
      <c r="E22" s="23">
        <v>63</v>
      </c>
      <c r="F22" s="23">
        <v>217</v>
      </c>
      <c r="G22" s="25">
        <f t="shared" si="0"/>
        <v>173.60000000000002</v>
      </c>
      <c r="H22" s="11" t="s">
        <v>48</v>
      </c>
    </row>
    <row r="23" spans="1:8" ht="24" customHeight="1">
      <c r="A23" s="6">
        <v>16</v>
      </c>
      <c r="B23" s="10" t="s">
        <v>49</v>
      </c>
      <c r="C23" s="5" t="s">
        <v>14</v>
      </c>
      <c r="D23" s="6" t="s">
        <v>15</v>
      </c>
      <c r="E23" s="23">
        <v>16</v>
      </c>
      <c r="F23" s="23">
        <v>52</v>
      </c>
      <c r="G23" s="25">
        <f t="shared" si="0"/>
        <v>41.6</v>
      </c>
      <c r="H23" s="11" t="s">
        <v>50</v>
      </c>
    </row>
    <row r="24" spans="1:8" ht="24" customHeight="1">
      <c r="A24" s="6">
        <v>17</v>
      </c>
      <c r="B24" s="10" t="s">
        <v>51</v>
      </c>
      <c r="C24" s="5" t="s">
        <v>14</v>
      </c>
      <c r="D24" s="6" t="s">
        <v>15</v>
      </c>
      <c r="E24" s="23">
        <v>11</v>
      </c>
      <c r="F24" s="23">
        <v>36</v>
      </c>
      <c r="G24" s="25">
        <f t="shared" si="0"/>
        <v>28.8</v>
      </c>
      <c r="H24" s="11" t="s">
        <v>52</v>
      </c>
    </row>
    <row r="25" spans="1:8" ht="24" customHeight="1">
      <c r="A25" s="6">
        <v>18</v>
      </c>
      <c r="B25" s="10" t="s">
        <v>53</v>
      </c>
      <c r="C25" s="5" t="s">
        <v>14</v>
      </c>
      <c r="D25" s="6" t="s">
        <v>15</v>
      </c>
      <c r="E25" s="23">
        <v>17</v>
      </c>
      <c r="F25" s="23">
        <v>60</v>
      </c>
      <c r="G25" s="25">
        <f t="shared" si="0"/>
        <v>48</v>
      </c>
      <c r="H25" s="11" t="s">
        <v>54</v>
      </c>
    </row>
    <row r="26" spans="1:8" s="2" customFormat="1" ht="24" customHeight="1">
      <c r="A26" s="26" t="s">
        <v>55</v>
      </c>
      <c r="B26" s="27"/>
      <c r="C26" s="5" t="s">
        <v>14</v>
      </c>
      <c r="D26" s="6" t="s">
        <v>15</v>
      </c>
      <c r="E26" s="7">
        <f>SUM(E27+E28+E29+E30+E31+E32+E33+E34+E35)</f>
        <v>616</v>
      </c>
      <c r="F26" s="7">
        <f>SUM(F27+F28+F29+F30+F31+F32+F33+F34+F35)</f>
        <v>2193</v>
      </c>
      <c r="G26" s="9">
        <f>SUM(G27+G28+G29+G30+G31+G32+G33+G34+G35)</f>
        <v>1754.4</v>
      </c>
      <c r="H26" s="8" t="s">
        <v>56</v>
      </c>
    </row>
    <row r="27" spans="1:8" ht="24" customHeight="1">
      <c r="A27" s="6">
        <v>19</v>
      </c>
      <c r="B27" s="13" t="s">
        <v>57</v>
      </c>
      <c r="C27" s="5" t="s">
        <v>14</v>
      </c>
      <c r="D27" s="6" t="s">
        <v>15</v>
      </c>
      <c r="E27" s="23">
        <v>41</v>
      </c>
      <c r="F27" s="23">
        <v>134</v>
      </c>
      <c r="G27" s="25">
        <f t="shared" ref="G27:G89" si="1">F27*0.8</f>
        <v>107.2</v>
      </c>
      <c r="H27" s="11" t="s">
        <v>58</v>
      </c>
    </row>
    <row r="28" spans="1:8" ht="24" customHeight="1">
      <c r="A28" s="6">
        <v>20</v>
      </c>
      <c r="B28" s="13" t="s">
        <v>59</v>
      </c>
      <c r="C28" s="5" t="s">
        <v>14</v>
      </c>
      <c r="D28" s="6" t="s">
        <v>15</v>
      </c>
      <c r="E28" s="23">
        <v>189</v>
      </c>
      <c r="F28" s="23">
        <v>669</v>
      </c>
      <c r="G28" s="25">
        <v>535.20000000000005</v>
      </c>
      <c r="H28" s="11" t="s">
        <v>223</v>
      </c>
    </row>
    <row r="29" spans="1:8" ht="24" customHeight="1">
      <c r="A29" s="6">
        <v>21</v>
      </c>
      <c r="B29" s="13" t="s">
        <v>60</v>
      </c>
      <c r="C29" s="5" t="s">
        <v>14</v>
      </c>
      <c r="D29" s="6" t="s">
        <v>15</v>
      </c>
      <c r="E29" s="23">
        <v>39</v>
      </c>
      <c r="F29" s="23">
        <v>108</v>
      </c>
      <c r="G29" s="25">
        <f t="shared" si="1"/>
        <v>86.4</v>
      </c>
      <c r="H29" s="11" t="s">
        <v>61</v>
      </c>
    </row>
    <row r="30" spans="1:8" ht="24" customHeight="1">
      <c r="A30" s="6">
        <v>22</v>
      </c>
      <c r="B30" s="13" t="s">
        <v>62</v>
      </c>
      <c r="C30" s="5" t="s">
        <v>14</v>
      </c>
      <c r="D30" s="6" t="s">
        <v>15</v>
      </c>
      <c r="E30" s="23">
        <v>185</v>
      </c>
      <c r="F30" s="23">
        <v>602</v>
      </c>
      <c r="G30" s="25">
        <f t="shared" si="1"/>
        <v>481.6</v>
      </c>
      <c r="H30" s="11" t="s">
        <v>63</v>
      </c>
    </row>
    <row r="31" spans="1:8" ht="24" customHeight="1">
      <c r="A31" s="6">
        <v>23</v>
      </c>
      <c r="B31" s="13" t="s">
        <v>64</v>
      </c>
      <c r="C31" s="5" t="s">
        <v>14</v>
      </c>
      <c r="D31" s="6" t="s">
        <v>15</v>
      </c>
      <c r="E31" s="23">
        <v>38</v>
      </c>
      <c r="F31" s="23">
        <v>257</v>
      </c>
      <c r="G31" s="25">
        <f t="shared" si="1"/>
        <v>205.60000000000002</v>
      </c>
      <c r="H31" s="11" t="s">
        <v>65</v>
      </c>
    </row>
    <row r="32" spans="1:8" ht="24" customHeight="1">
      <c r="A32" s="6">
        <v>24</v>
      </c>
      <c r="B32" s="13" t="s">
        <v>66</v>
      </c>
      <c r="C32" s="5" t="s">
        <v>14</v>
      </c>
      <c r="D32" s="6" t="s">
        <v>15</v>
      </c>
      <c r="E32" s="23">
        <v>33</v>
      </c>
      <c r="F32" s="23">
        <v>109</v>
      </c>
      <c r="G32" s="25">
        <f t="shared" si="1"/>
        <v>87.2</v>
      </c>
      <c r="H32" s="11" t="s">
        <v>67</v>
      </c>
    </row>
    <row r="33" spans="1:8" ht="24" customHeight="1">
      <c r="A33" s="6">
        <v>25</v>
      </c>
      <c r="B33" s="13" t="s">
        <v>68</v>
      </c>
      <c r="C33" s="5" t="s">
        <v>14</v>
      </c>
      <c r="D33" s="6" t="s">
        <v>15</v>
      </c>
      <c r="E33" s="23">
        <v>23</v>
      </c>
      <c r="F33" s="23">
        <v>88</v>
      </c>
      <c r="G33" s="25">
        <f t="shared" si="1"/>
        <v>70.400000000000006</v>
      </c>
      <c r="H33" s="11" t="s">
        <v>69</v>
      </c>
    </row>
    <row r="34" spans="1:8" ht="24" customHeight="1">
      <c r="A34" s="6">
        <v>26</v>
      </c>
      <c r="B34" s="13" t="s">
        <v>70</v>
      </c>
      <c r="C34" s="6" t="s">
        <v>14</v>
      </c>
      <c r="D34" s="6" t="s">
        <v>15</v>
      </c>
      <c r="E34" s="23">
        <v>28</v>
      </c>
      <c r="F34" s="23">
        <v>80</v>
      </c>
      <c r="G34" s="24">
        <f t="shared" si="1"/>
        <v>64</v>
      </c>
      <c r="H34" s="11" t="s">
        <v>71</v>
      </c>
    </row>
    <row r="35" spans="1:8" ht="24" customHeight="1">
      <c r="A35" s="6">
        <v>27</v>
      </c>
      <c r="B35" s="13" t="s">
        <v>72</v>
      </c>
      <c r="C35" s="6" t="s">
        <v>14</v>
      </c>
      <c r="D35" s="6" t="s">
        <v>15</v>
      </c>
      <c r="E35" s="23">
        <v>40</v>
      </c>
      <c r="F35" s="23">
        <v>146</v>
      </c>
      <c r="G35" s="25">
        <f t="shared" si="1"/>
        <v>116.80000000000001</v>
      </c>
      <c r="H35" s="11" t="s">
        <v>73</v>
      </c>
    </row>
    <row r="36" spans="1:8" s="2" customFormat="1" ht="24" customHeight="1">
      <c r="A36" s="28" t="s">
        <v>74</v>
      </c>
      <c r="B36" s="28"/>
      <c r="C36" s="6" t="s">
        <v>14</v>
      </c>
      <c r="D36" s="6" t="s">
        <v>15</v>
      </c>
      <c r="E36" s="7">
        <f>SUM(E37+E38+E39+E40+E41)</f>
        <v>121</v>
      </c>
      <c r="F36" s="7">
        <f>SUM(F37+F38+F39+F40+F41)</f>
        <v>398</v>
      </c>
      <c r="G36" s="9">
        <f>SUM(G37+G38+G39+G40+G41)</f>
        <v>318.40000000000003</v>
      </c>
      <c r="H36" s="8" t="s">
        <v>75</v>
      </c>
    </row>
    <row r="37" spans="1:8" ht="24" customHeight="1">
      <c r="A37" s="6">
        <v>28</v>
      </c>
      <c r="B37" s="10" t="s">
        <v>76</v>
      </c>
      <c r="C37" s="6" t="s">
        <v>14</v>
      </c>
      <c r="D37" s="6" t="s">
        <v>15</v>
      </c>
      <c r="E37" s="23">
        <v>55</v>
      </c>
      <c r="F37" s="23">
        <v>199</v>
      </c>
      <c r="G37" s="25">
        <f t="shared" si="1"/>
        <v>159.20000000000002</v>
      </c>
      <c r="H37" s="11" t="s">
        <v>77</v>
      </c>
    </row>
    <row r="38" spans="1:8" ht="24" customHeight="1">
      <c r="A38" s="6">
        <v>29</v>
      </c>
      <c r="B38" s="10" t="s">
        <v>78</v>
      </c>
      <c r="C38" s="5" t="s">
        <v>14</v>
      </c>
      <c r="D38" s="6" t="s">
        <v>15</v>
      </c>
      <c r="E38" s="23">
        <v>14</v>
      </c>
      <c r="F38" s="23">
        <v>38</v>
      </c>
      <c r="G38" s="25">
        <f t="shared" si="1"/>
        <v>30.400000000000002</v>
      </c>
      <c r="H38" s="11" t="s">
        <v>79</v>
      </c>
    </row>
    <row r="39" spans="1:8" ht="24" customHeight="1">
      <c r="A39" s="6">
        <v>30</v>
      </c>
      <c r="B39" s="10" t="s">
        <v>80</v>
      </c>
      <c r="C39" s="5" t="s">
        <v>14</v>
      </c>
      <c r="D39" s="6" t="s">
        <v>15</v>
      </c>
      <c r="E39" s="23">
        <v>15</v>
      </c>
      <c r="F39" s="23">
        <v>52</v>
      </c>
      <c r="G39" s="25">
        <f t="shared" si="1"/>
        <v>41.6</v>
      </c>
      <c r="H39" s="11" t="s">
        <v>81</v>
      </c>
    </row>
    <row r="40" spans="1:8" ht="24" customHeight="1">
      <c r="A40" s="6">
        <v>31</v>
      </c>
      <c r="B40" s="10" t="s">
        <v>82</v>
      </c>
      <c r="C40" s="5" t="s">
        <v>14</v>
      </c>
      <c r="D40" s="6" t="s">
        <v>15</v>
      </c>
      <c r="E40" s="23">
        <v>2</v>
      </c>
      <c r="F40" s="23">
        <v>6</v>
      </c>
      <c r="G40" s="25">
        <f t="shared" si="1"/>
        <v>4.8000000000000007</v>
      </c>
      <c r="H40" s="11" t="s">
        <v>83</v>
      </c>
    </row>
    <row r="41" spans="1:8" ht="24" customHeight="1">
      <c r="A41" s="6">
        <v>32</v>
      </c>
      <c r="B41" s="10" t="s">
        <v>84</v>
      </c>
      <c r="C41" s="5" t="s">
        <v>14</v>
      </c>
      <c r="D41" s="6" t="s">
        <v>15</v>
      </c>
      <c r="E41" s="23">
        <v>35</v>
      </c>
      <c r="F41" s="23">
        <v>103</v>
      </c>
      <c r="G41" s="25">
        <f t="shared" si="1"/>
        <v>82.4</v>
      </c>
      <c r="H41" s="11" t="s">
        <v>85</v>
      </c>
    </row>
    <row r="42" spans="1:8" s="2" customFormat="1" ht="24" customHeight="1">
      <c r="A42" s="26" t="s">
        <v>86</v>
      </c>
      <c r="B42" s="27"/>
      <c r="C42" s="5" t="s">
        <v>14</v>
      </c>
      <c r="D42" s="6" t="s">
        <v>15</v>
      </c>
      <c r="E42" s="7">
        <f>SUM(E43+E44+E45+E46+E47+E48+E49+E50+E51+E52)</f>
        <v>1234</v>
      </c>
      <c r="F42" s="7">
        <f>SUM(F43+F44+F45+F46+F47+F48+F49+F50+F51+F52)</f>
        <v>4252</v>
      </c>
      <c r="G42" s="9">
        <f>SUM(G43+G44+G45+G46+G47+G48+G49+G50+G51+G52)</f>
        <v>3401.6000000000004</v>
      </c>
      <c r="H42" s="8" t="s">
        <v>87</v>
      </c>
    </row>
    <row r="43" spans="1:8" ht="24" customHeight="1">
      <c r="A43" s="6">
        <v>33</v>
      </c>
      <c r="B43" s="10" t="s">
        <v>88</v>
      </c>
      <c r="C43" s="5" t="s">
        <v>14</v>
      </c>
      <c r="D43" s="6" t="s">
        <v>15</v>
      </c>
      <c r="E43" s="23">
        <v>159</v>
      </c>
      <c r="F43" s="23">
        <v>564</v>
      </c>
      <c r="G43" s="25">
        <f t="shared" si="1"/>
        <v>451.20000000000005</v>
      </c>
      <c r="H43" s="11" t="s">
        <v>89</v>
      </c>
    </row>
    <row r="44" spans="1:8" ht="24" customHeight="1">
      <c r="A44" s="6">
        <v>34</v>
      </c>
      <c r="B44" s="10" t="s">
        <v>90</v>
      </c>
      <c r="C44" s="5" t="s">
        <v>14</v>
      </c>
      <c r="D44" s="6" t="s">
        <v>15</v>
      </c>
      <c r="E44" s="23">
        <v>300</v>
      </c>
      <c r="F44" s="23">
        <v>1061</v>
      </c>
      <c r="G44" s="25">
        <f t="shared" si="1"/>
        <v>848.80000000000007</v>
      </c>
      <c r="H44" s="11" t="s">
        <v>91</v>
      </c>
    </row>
    <row r="45" spans="1:8" ht="24" customHeight="1">
      <c r="A45" s="6">
        <v>35</v>
      </c>
      <c r="B45" s="10" t="s">
        <v>92</v>
      </c>
      <c r="C45" s="5" t="s">
        <v>14</v>
      </c>
      <c r="D45" s="6" t="s">
        <v>15</v>
      </c>
      <c r="E45" s="23">
        <v>75</v>
      </c>
      <c r="F45" s="23">
        <v>252</v>
      </c>
      <c r="G45" s="25">
        <f t="shared" si="1"/>
        <v>201.60000000000002</v>
      </c>
      <c r="H45" s="11" t="s">
        <v>93</v>
      </c>
    </row>
    <row r="46" spans="1:8" ht="24" customHeight="1">
      <c r="A46" s="6">
        <v>36</v>
      </c>
      <c r="B46" s="10" t="s">
        <v>94</v>
      </c>
      <c r="C46" s="5" t="s">
        <v>14</v>
      </c>
      <c r="D46" s="6" t="s">
        <v>15</v>
      </c>
      <c r="E46" s="23">
        <v>190</v>
      </c>
      <c r="F46" s="23">
        <v>642</v>
      </c>
      <c r="G46" s="25">
        <f t="shared" si="1"/>
        <v>513.6</v>
      </c>
      <c r="H46" s="11" t="s">
        <v>95</v>
      </c>
    </row>
    <row r="47" spans="1:8" ht="24" customHeight="1">
      <c r="A47" s="6">
        <v>37</v>
      </c>
      <c r="B47" s="10" t="s">
        <v>96</v>
      </c>
      <c r="C47" s="5" t="s">
        <v>14</v>
      </c>
      <c r="D47" s="6" t="s">
        <v>15</v>
      </c>
      <c r="E47" s="23">
        <v>97</v>
      </c>
      <c r="F47" s="23">
        <v>343</v>
      </c>
      <c r="G47" s="25">
        <f t="shared" si="1"/>
        <v>274.40000000000003</v>
      </c>
      <c r="H47" s="11" t="s">
        <v>97</v>
      </c>
    </row>
    <row r="48" spans="1:8" ht="24" customHeight="1">
      <c r="A48" s="6">
        <v>38</v>
      </c>
      <c r="B48" s="10" t="s">
        <v>98</v>
      </c>
      <c r="C48" s="5" t="s">
        <v>14</v>
      </c>
      <c r="D48" s="6" t="s">
        <v>15</v>
      </c>
      <c r="E48" s="23">
        <v>142</v>
      </c>
      <c r="F48" s="23">
        <v>486</v>
      </c>
      <c r="G48" s="25">
        <f t="shared" si="1"/>
        <v>388.8</v>
      </c>
      <c r="H48" s="11" t="s">
        <v>99</v>
      </c>
    </row>
    <row r="49" spans="1:8" ht="24" customHeight="1">
      <c r="A49" s="6">
        <v>39</v>
      </c>
      <c r="B49" s="10" t="s">
        <v>100</v>
      </c>
      <c r="C49" s="5" t="s">
        <v>14</v>
      </c>
      <c r="D49" s="6" t="s">
        <v>15</v>
      </c>
      <c r="E49" s="23">
        <v>35</v>
      </c>
      <c r="F49" s="23">
        <v>106</v>
      </c>
      <c r="G49" s="25">
        <f t="shared" si="1"/>
        <v>84.800000000000011</v>
      </c>
      <c r="H49" s="11" t="s">
        <v>101</v>
      </c>
    </row>
    <row r="50" spans="1:8" ht="24" customHeight="1">
      <c r="A50" s="6">
        <v>40</v>
      </c>
      <c r="B50" s="10" t="s">
        <v>102</v>
      </c>
      <c r="C50" s="5" t="s">
        <v>14</v>
      </c>
      <c r="D50" s="6" t="s">
        <v>15</v>
      </c>
      <c r="E50" s="23">
        <v>50</v>
      </c>
      <c r="F50" s="23">
        <v>180</v>
      </c>
      <c r="G50" s="24">
        <f t="shared" si="1"/>
        <v>144</v>
      </c>
      <c r="H50" s="11" t="s">
        <v>103</v>
      </c>
    </row>
    <row r="51" spans="1:8" ht="24" customHeight="1">
      <c r="A51" s="6">
        <v>41</v>
      </c>
      <c r="B51" s="10" t="s">
        <v>104</v>
      </c>
      <c r="C51" s="6" t="s">
        <v>14</v>
      </c>
      <c r="D51" s="6" t="s">
        <v>15</v>
      </c>
      <c r="E51" s="23">
        <v>26</v>
      </c>
      <c r="F51" s="23">
        <v>91</v>
      </c>
      <c r="G51" s="25">
        <f t="shared" si="1"/>
        <v>72.8</v>
      </c>
      <c r="H51" s="11" t="s">
        <v>105</v>
      </c>
    </row>
    <row r="52" spans="1:8" ht="24" customHeight="1">
      <c r="A52" s="6">
        <v>42</v>
      </c>
      <c r="B52" s="10" t="s">
        <v>106</v>
      </c>
      <c r="C52" s="6" t="s">
        <v>14</v>
      </c>
      <c r="D52" s="6" t="s">
        <v>15</v>
      </c>
      <c r="E52" s="23">
        <v>160</v>
      </c>
      <c r="F52" s="23">
        <v>527</v>
      </c>
      <c r="G52" s="25">
        <f t="shared" si="1"/>
        <v>421.6</v>
      </c>
      <c r="H52" s="11" t="s">
        <v>107</v>
      </c>
    </row>
    <row r="53" spans="1:8" s="2" customFormat="1" ht="24" customHeight="1">
      <c r="A53" s="36" t="s">
        <v>108</v>
      </c>
      <c r="B53" s="36"/>
      <c r="C53" s="6" t="s">
        <v>14</v>
      </c>
      <c r="D53" s="6" t="s">
        <v>15</v>
      </c>
      <c r="E53" s="7">
        <f>SUM(E54+E55+E56+E57+E58+E59+E60+E61+E62+E63+E64+E65+E66)</f>
        <v>1406</v>
      </c>
      <c r="F53" s="7">
        <f>SUM(F54+F55+F56+F57+F58+F59+F60+F61+F62+F63+F64+F65+F66)</f>
        <v>3660</v>
      </c>
      <c r="G53" s="7">
        <f>SUM(G54+G55+G56+G57+G58+G59+G60+G61+G62+G63+G64+G65+G66)</f>
        <v>2928</v>
      </c>
      <c r="H53" s="8" t="s">
        <v>109</v>
      </c>
    </row>
    <row r="54" spans="1:8" ht="24" customHeight="1">
      <c r="A54" s="6">
        <v>43</v>
      </c>
      <c r="B54" s="14" t="s">
        <v>110</v>
      </c>
      <c r="C54" s="6" t="s">
        <v>14</v>
      </c>
      <c r="D54" s="6" t="s">
        <v>15</v>
      </c>
      <c r="E54" s="23">
        <v>22</v>
      </c>
      <c r="F54" s="23">
        <v>68</v>
      </c>
      <c r="G54" s="25">
        <f t="shared" si="1"/>
        <v>54.400000000000006</v>
      </c>
      <c r="H54" s="11" t="s">
        <v>111</v>
      </c>
    </row>
    <row r="55" spans="1:8" ht="24" customHeight="1">
      <c r="A55" s="6">
        <v>44</v>
      </c>
      <c r="B55" s="14" t="s">
        <v>112</v>
      </c>
      <c r="C55" s="5" t="s">
        <v>14</v>
      </c>
      <c r="D55" s="6" t="s">
        <v>15</v>
      </c>
      <c r="E55" s="23">
        <v>188</v>
      </c>
      <c r="F55" s="23">
        <v>411</v>
      </c>
      <c r="G55" s="25">
        <f t="shared" si="1"/>
        <v>328.8</v>
      </c>
      <c r="H55" s="11" t="s">
        <v>113</v>
      </c>
    </row>
    <row r="56" spans="1:8" ht="24" customHeight="1">
      <c r="A56" s="6">
        <v>45</v>
      </c>
      <c r="B56" s="14" t="s">
        <v>114</v>
      </c>
      <c r="C56" s="5" t="s">
        <v>14</v>
      </c>
      <c r="D56" s="6" t="s">
        <v>15</v>
      </c>
      <c r="E56" s="23">
        <v>227</v>
      </c>
      <c r="F56" s="23">
        <v>609</v>
      </c>
      <c r="G56" s="25">
        <f t="shared" si="1"/>
        <v>487.20000000000005</v>
      </c>
      <c r="H56" s="11" t="s">
        <v>115</v>
      </c>
    </row>
    <row r="57" spans="1:8" ht="24" customHeight="1">
      <c r="A57" s="6">
        <v>46</v>
      </c>
      <c r="B57" s="14" t="s">
        <v>116</v>
      </c>
      <c r="C57" s="5" t="s">
        <v>14</v>
      </c>
      <c r="D57" s="6" t="s">
        <v>15</v>
      </c>
      <c r="E57" s="23">
        <v>219</v>
      </c>
      <c r="F57" s="23">
        <v>668</v>
      </c>
      <c r="G57" s="25">
        <f t="shared" si="1"/>
        <v>534.4</v>
      </c>
      <c r="H57" s="11" t="s">
        <v>117</v>
      </c>
    </row>
    <row r="58" spans="1:8" ht="24" customHeight="1">
      <c r="A58" s="6">
        <v>47</v>
      </c>
      <c r="B58" s="14" t="s">
        <v>118</v>
      </c>
      <c r="C58" s="5" t="s">
        <v>14</v>
      </c>
      <c r="D58" s="6" t="s">
        <v>15</v>
      </c>
      <c r="E58" s="23">
        <v>171</v>
      </c>
      <c r="F58" s="23">
        <v>412</v>
      </c>
      <c r="G58" s="25">
        <f t="shared" si="1"/>
        <v>329.6</v>
      </c>
      <c r="H58" s="11" t="s">
        <v>119</v>
      </c>
    </row>
    <row r="59" spans="1:8" ht="24" customHeight="1">
      <c r="A59" s="6">
        <v>48</v>
      </c>
      <c r="B59" s="14" t="s">
        <v>120</v>
      </c>
      <c r="C59" s="5" t="s">
        <v>14</v>
      </c>
      <c r="D59" s="6" t="s">
        <v>15</v>
      </c>
      <c r="E59" s="23">
        <v>36</v>
      </c>
      <c r="F59" s="23">
        <v>93</v>
      </c>
      <c r="G59" s="25">
        <f t="shared" si="1"/>
        <v>74.400000000000006</v>
      </c>
      <c r="H59" s="11" t="s">
        <v>121</v>
      </c>
    </row>
    <row r="60" spans="1:8" ht="24" customHeight="1">
      <c r="A60" s="6">
        <v>49</v>
      </c>
      <c r="B60" s="14" t="s">
        <v>122</v>
      </c>
      <c r="C60" s="5" t="s">
        <v>14</v>
      </c>
      <c r="D60" s="6" t="s">
        <v>15</v>
      </c>
      <c r="E60" s="23">
        <v>85</v>
      </c>
      <c r="F60" s="23">
        <v>207</v>
      </c>
      <c r="G60" s="25">
        <f t="shared" si="1"/>
        <v>165.60000000000002</v>
      </c>
      <c r="H60" s="11" t="s">
        <v>123</v>
      </c>
    </row>
    <row r="61" spans="1:8" ht="24" customHeight="1">
      <c r="A61" s="6">
        <v>50</v>
      </c>
      <c r="B61" s="14" t="s">
        <v>124</v>
      </c>
      <c r="C61" s="5" t="s">
        <v>14</v>
      </c>
      <c r="D61" s="6" t="s">
        <v>15</v>
      </c>
      <c r="E61" s="23">
        <v>85</v>
      </c>
      <c r="F61" s="23">
        <v>204</v>
      </c>
      <c r="G61" s="25">
        <f t="shared" si="1"/>
        <v>163.20000000000002</v>
      </c>
      <c r="H61" s="11" t="s">
        <v>125</v>
      </c>
    </row>
    <row r="62" spans="1:8" ht="24" customHeight="1">
      <c r="A62" s="6">
        <v>51</v>
      </c>
      <c r="B62" s="14" t="s">
        <v>126</v>
      </c>
      <c r="C62" s="5" t="s">
        <v>14</v>
      </c>
      <c r="D62" s="6" t="s">
        <v>15</v>
      </c>
      <c r="E62" s="23">
        <v>77</v>
      </c>
      <c r="F62" s="23">
        <v>195</v>
      </c>
      <c r="G62" s="24">
        <f t="shared" si="1"/>
        <v>156</v>
      </c>
      <c r="H62" s="11" t="s">
        <v>127</v>
      </c>
    </row>
    <row r="63" spans="1:8" ht="24" customHeight="1">
      <c r="A63" s="6">
        <v>52</v>
      </c>
      <c r="B63" s="14" t="s">
        <v>128</v>
      </c>
      <c r="C63" s="5" t="s">
        <v>14</v>
      </c>
      <c r="D63" s="6" t="s">
        <v>15</v>
      </c>
      <c r="E63" s="23">
        <v>79</v>
      </c>
      <c r="F63" s="23">
        <v>216</v>
      </c>
      <c r="G63" s="25">
        <f t="shared" si="1"/>
        <v>172.8</v>
      </c>
      <c r="H63" s="11" t="s">
        <v>129</v>
      </c>
    </row>
    <row r="64" spans="1:8" ht="24" customHeight="1">
      <c r="A64" s="6">
        <v>53</v>
      </c>
      <c r="B64" s="14" t="s">
        <v>130</v>
      </c>
      <c r="C64" s="6" t="s">
        <v>14</v>
      </c>
      <c r="D64" s="6" t="s">
        <v>15</v>
      </c>
      <c r="E64" s="23">
        <v>161</v>
      </c>
      <c r="F64" s="23">
        <v>393</v>
      </c>
      <c r="G64" s="25">
        <f t="shared" si="1"/>
        <v>314.40000000000003</v>
      </c>
      <c r="H64" s="11" t="s">
        <v>131</v>
      </c>
    </row>
    <row r="65" spans="1:8" ht="24" customHeight="1">
      <c r="A65" s="6">
        <v>54</v>
      </c>
      <c r="B65" s="14" t="s">
        <v>132</v>
      </c>
      <c r="C65" s="6" t="s">
        <v>14</v>
      </c>
      <c r="D65" s="6" t="s">
        <v>15</v>
      </c>
      <c r="E65" s="23">
        <v>49</v>
      </c>
      <c r="F65" s="23">
        <v>164</v>
      </c>
      <c r="G65" s="25">
        <f t="shared" si="1"/>
        <v>131.20000000000002</v>
      </c>
      <c r="H65" s="11" t="s">
        <v>133</v>
      </c>
    </row>
    <row r="66" spans="1:8" ht="24" customHeight="1">
      <c r="A66" s="6">
        <v>55</v>
      </c>
      <c r="B66" s="14" t="s">
        <v>134</v>
      </c>
      <c r="C66" s="6" t="s">
        <v>14</v>
      </c>
      <c r="D66" s="6" t="s">
        <v>15</v>
      </c>
      <c r="E66" s="23">
        <v>7</v>
      </c>
      <c r="F66" s="23">
        <v>20</v>
      </c>
      <c r="G66" s="24">
        <f t="shared" si="1"/>
        <v>16</v>
      </c>
      <c r="H66" s="11" t="s">
        <v>135</v>
      </c>
    </row>
    <row r="67" spans="1:8" s="2" customFormat="1" ht="24" customHeight="1">
      <c r="A67" s="28" t="s">
        <v>136</v>
      </c>
      <c r="B67" s="28"/>
      <c r="C67" s="6" t="s">
        <v>14</v>
      </c>
      <c r="D67" s="6" t="s">
        <v>15</v>
      </c>
      <c r="E67" s="7">
        <f>SUM(E68+E69+E70+E71+E72+E73+E74+E75+E76+E77+E78+E79)</f>
        <v>593</v>
      </c>
      <c r="F67" s="7">
        <f>SUM(F68+F69+F70+F71+F72+F73+F74+F75+F76+F77+F78+F79)</f>
        <v>1677</v>
      </c>
      <c r="G67" s="9">
        <f>SUM(G68+G69+G70+G71+G72+G73+G74+G75+G76+G77+G78+G79)</f>
        <v>1341.6000000000001</v>
      </c>
      <c r="H67" s="8" t="s">
        <v>137</v>
      </c>
    </row>
    <row r="68" spans="1:8" ht="24" customHeight="1">
      <c r="A68" s="6">
        <v>56</v>
      </c>
      <c r="B68" s="10" t="s">
        <v>138</v>
      </c>
      <c r="C68" s="6" t="s">
        <v>14</v>
      </c>
      <c r="D68" s="6" t="s">
        <v>15</v>
      </c>
      <c r="E68" s="23">
        <v>3</v>
      </c>
      <c r="F68" s="23">
        <v>10</v>
      </c>
      <c r="G68" s="24">
        <f t="shared" si="1"/>
        <v>8</v>
      </c>
      <c r="H68" s="11" t="s">
        <v>139</v>
      </c>
    </row>
    <row r="69" spans="1:8" ht="24" customHeight="1">
      <c r="A69" s="6">
        <v>57</v>
      </c>
      <c r="B69" s="10" t="s">
        <v>140</v>
      </c>
      <c r="C69" s="6" t="s">
        <v>14</v>
      </c>
      <c r="D69" s="6" t="s">
        <v>15</v>
      </c>
      <c r="E69" s="23">
        <v>16</v>
      </c>
      <c r="F69" s="23">
        <v>36</v>
      </c>
      <c r="G69" s="25">
        <f t="shared" si="1"/>
        <v>28.8</v>
      </c>
      <c r="H69" s="11" t="s">
        <v>141</v>
      </c>
    </row>
    <row r="70" spans="1:8" ht="24" customHeight="1">
      <c r="A70" s="6">
        <v>58</v>
      </c>
      <c r="B70" s="10" t="s">
        <v>142</v>
      </c>
      <c r="C70" s="6" t="s">
        <v>14</v>
      </c>
      <c r="D70" s="6" t="s">
        <v>15</v>
      </c>
      <c r="E70" s="23">
        <v>29</v>
      </c>
      <c r="F70" s="23">
        <v>76</v>
      </c>
      <c r="G70" s="25">
        <f t="shared" si="1"/>
        <v>60.800000000000004</v>
      </c>
      <c r="H70" s="11" t="s">
        <v>143</v>
      </c>
    </row>
    <row r="71" spans="1:8" ht="24" customHeight="1">
      <c r="A71" s="6">
        <v>59</v>
      </c>
      <c r="B71" s="10" t="s">
        <v>144</v>
      </c>
      <c r="C71" s="6" t="s">
        <v>14</v>
      </c>
      <c r="D71" s="6" t="s">
        <v>15</v>
      </c>
      <c r="E71" s="23">
        <v>63</v>
      </c>
      <c r="F71" s="23">
        <v>174</v>
      </c>
      <c r="G71" s="25">
        <f t="shared" si="1"/>
        <v>139.20000000000002</v>
      </c>
      <c r="H71" s="11" t="s">
        <v>145</v>
      </c>
    </row>
    <row r="72" spans="1:8" ht="24" customHeight="1">
      <c r="A72" s="6">
        <v>60</v>
      </c>
      <c r="B72" s="10" t="s">
        <v>146</v>
      </c>
      <c r="C72" s="5" t="s">
        <v>14</v>
      </c>
      <c r="D72" s="6" t="s">
        <v>15</v>
      </c>
      <c r="E72" s="23">
        <v>70</v>
      </c>
      <c r="F72" s="23">
        <v>188</v>
      </c>
      <c r="G72" s="25">
        <f t="shared" si="1"/>
        <v>150.4</v>
      </c>
      <c r="H72" s="11" t="s">
        <v>147</v>
      </c>
    </row>
    <row r="73" spans="1:8" ht="24" customHeight="1">
      <c r="A73" s="6">
        <v>61</v>
      </c>
      <c r="B73" s="10" t="s">
        <v>148</v>
      </c>
      <c r="C73" s="5" t="s">
        <v>14</v>
      </c>
      <c r="D73" s="6" t="s">
        <v>15</v>
      </c>
      <c r="E73" s="23">
        <v>104</v>
      </c>
      <c r="F73" s="23">
        <v>366</v>
      </c>
      <c r="G73" s="25">
        <f t="shared" si="1"/>
        <v>292.8</v>
      </c>
      <c r="H73" s="11" t="s">
        <v>149</v>
      </c>
    </row>
    <row r="74" spans="1:8" ht="24" customHeight="1">
      <c r="A74" s="6">
        <v>62</v>
      </c>
      <c r="B74" s="10" t="s">
        <v>150</v>
      </c>
      <c r="C74" s="5" t="s">
        <v>14</v>
      </c>
      <c r="D74" s="6" t="s">
        <v>15</v>
      </c>
      <c r="E74" s="23">
        <v>46</v>
      </c>
      <c r="F74" s="23">
        <v>143</v>
      </c>
      <c r="G74" s="25">
        <f t="shared" si="1"/>
        <v>114.4</v>
      </c>
      <c r="H74" s="11" t="s">
        <v>151</v>
      </c>
    </row>
    <row r="75" spans="1:8" ht="24" customHeight="1">
      <c r="A75" s="6">
        <v>63</v>
      </c>
      <c r="B75" s="10" t="s">
        <v>152</v>
      </c>
      <c r="C75" s="5" t="s">
        <v>14</v>
      </c>
      <c r="D75" s="6" t="s">
        <v>15</v>
      </c>
      <c r="E75" s="23">
        <v>64</v>
      </c>
      <c r="F75" s="23">
        <v>182</v>
      </c>
      <c r="G75" s="25">
        <f t="shared" si="1"/>
        <v>145.6</v>
      </c>
      <c r="H75" s="11" t="s">
        <v>153</v>
      </c>
    </row>
    <row r="76" spans="1:8" ht="24" customHeight="1">
      <c r="A76" s="6">
        <v>64</v>
      </c>
      <c r="B76" s="10" t="s">
        <v>154</v>
      </c>
      <c r="C76" s="5" t="s">
        <v>14</v>
      </c>
      <c r="D76" s="6" t="s">
        <v>15</v>
      </c>
      <c r="E76" s="23">
        <v>49</v>
      </c>
      <c r="F76" s="23">
        <v>148</v>
      </c>
      <c r="G76" s="25">
        <f t="shared" si="1"/>
        <v>118.4</v>
      </c>
      <c r="H76" s="11" t="s">
        <v>155</v>
      </c>
    </row>
    <row r="77" spans="1:8" ht="24" customHeight="1">
      <c r="A77" s="6">
        <v>65</v>
      </c>
      <c r="B77" s="10" t="s">
        <v>156</v>
      </c>
      <c r="C77" s="5" t="s">
        <v>14</v>
      </c>
      <c r="D77" s="6" t="s">
        <v>15</v>
      </c>
      <c r="E77" s="23">
        <v>47</v>
      </c>
      <c r="F77" s="23">
        <v>45</v>
      </c>
      <c r="G77" s="24">
        <f t="shared" si="1"/>
        <v>36</v>
      </c>
      <c r="H77" s="11" t="s">
        <v>157</v>
      </c>
    </row>
    <row r="78" spans="1:8" ht="24" customHeight="1">
      <c r="A78" s="6">
        <v>66</v>
      </c>
      <c r="B78" s="10" t="s">
        <v>158</v>
      </c>
      <c r="C78" s="5" t="s">
        <v>14</v>
      </c>
      <c r="D78" s="6" t="s">
        <v>15</v>
      </c>
      <c r="E78" s="23">
        <v>50</v>
      </c>
      <c r="F78" s="23">
        <v>138</v>
      </c>
      <c r="G78" s="25">
        <f t="shared" si="1"/>
        <v>110.4</v>
      </c>
      <c r="H78" s="11" t="s">
        <v>159</v>
      </c>
    </row>
    <row r="79" spans="1:8" ht="24" customHeight="1">
      <c r="A79" s="6">
        <v>67</v>
      </c>
      <c r="B79" s="10" t="s">
        <v>160</v>
      </c>
      <c r="C79" s="5" t="s">
        <v>14</v>
      </c>
      <c r="D79" s="6" t="s">
        <v>15</v>
      </c>
      <c r="E79" s="23">
        <v>52</v>
      </c>
      <c r="F79" s="23">
        <v>171</v>
      </c>
      <c r="G79" s="25">
        <f t="shared" si="1"/>
        <v>136.80000000000001</v>
      </c>
      <c r="H79" s="11" t="s">
        <v>161</v>
      </c>
    </row>
    <row r="80" spans="1:8" s="2" customFormat="1" ht="24" customHeight="1">
      <c r="A80" s="26" t="s">
        <v>162</v>
      </c>
      <c r="B80" s="27"/>
      <c r="C80" s="5" t="s">
        <v>14</v>
      </c>
      <c r="D80" s="6" t="s">
        <v>15</v>
      </c>
      <c r="E80" s="7">
        <f>SUM(E81+E82+E83+E84+E85+E86+E87+E88+E89+E90)</f>
        <v>957</v>
      </c>
      <c r="F80" s="7">
        <f>SUM(F81+F82+F83+F84+F85+F86+F87+F88+F89+F90)</f>
        <v>2869</v>
      </c>
      <c r="G80" s="9">
        <f>SUM(G81+G82+G83+G84+G85+G86+G87+G88+G89+G90)</f>
        <v>2295.2000000000003</v>
      </c>
      <c r="H80" s="8" t="s">
        <v>163</v>
      </c>
    </row>
    <row r="81" spans="1:8" ht="24" customHeight="1">
      <c r="A81" s="6">
        <v>68</v>
      </c>
      <c r="B81" s="10" t="s">
        <v>164</v>
      </c>
      <c r="C81" s="5" t="s">
        <v>14</v>
      </c>
      <c r="D81" s="6" t="s">
        <v>15</v>
      </c>
      <c r="E81" s="23">
        <v>169</v>
      </c>
      <c r="F81" s="23">
        <v>551</v>
      </c>
      <c r="G81" s="25">
        <f t="shared" si="1"/>
        <v>440.8</v>
      </c>
      <c r="H81" s="11" t="s">
        <v>224</v>
      </c>
    </row>
    <row r="82" spans="1:8" ht="24" customHeight="1">
      <c r="A82" s="6">
        <v>69</v>
      </c>
      <c r="B82" s="10" t="s">
        <v>166</v>
      </c>
      <c r="C82" s="6" t="s">
        <v>14</v>
      </c>
      <c r="D82" s="6" t="s">
        <v>15</v>
      </c>
      <c r="E82" s="23">
        <v>154</v>
      </c>
      <c r="F82" s="23">
        <v>440</v>
      </c>
      <c r="G82" s="24">
        <f t="shared" si="1"/>
        <v>352</v>
      </c>
      <c r="H82" s="11" t="s">
        <v>167</v>
      </c>
    </row>
    <row r="83" spans="1:8" ht="24" customHeight="1">
      <c r="A83" s="6">
        <v>70</v>
      </c>
      <c r="B83" s="10" t="s">
        <v>168</v>
      </c>
      <c r="C83" s="6" t="s">
        <v>14</v>
      </c>
      <c r="D83" s="6" t="s">
        <v>15</v>
      </c>
      <c r="E83" s="23">
        <v>111</v>
      </c>
      <c r="F83" s="23">
        <v>362</v>
      </c>
      <c r="G83" s="25">
        <f t="shared" si="1"/>
        <v>289.60000000000002</v>
      </c>
      <c r="H83" s="11" t="s">
        <v>169</v>
      </c>
    </row>
    <row r="84" spans="1:8" ht="24" customHeight="1">
      <c r="A84" s="6">
        <v>71</v>
      </c>
      <c r="B84" s="10" t="s">
        <v>170</v>
      </c>
      <c r="C84" s="6" t="s">
        <v>14</v>
      </c>
      <c r="D84" s="6" t="s">
        <v>15</v>
      </c>
      <c r="E84" s="23">
        <v>99</v>
      </c>
      <c r="F84" s="23">
        <v>344</v>
      </c>
      <c r="G84" s="25">
        <f t="shared" si="1"/>
        <v>275.2</v>
      </c>
      <c r="H84" s="11" t="s">
        <v>171</v>
      </c>
    </row>
    <row r="85" spans="1:8" ht="24" customHeight="1">
      <c r="A85" s="6">
        <v>72</v>
      </c>
      <c r="B85" s="10" t="s">
        <v>172</v>
      </c>
      <c r="C85" s="6" t="s">
        <v>14</v>
      </c>
      <c r="D85" s="6" t="s">
        <v>15</v>
      </c>
      <c r="E85" s="23">
        <v>102</v>
      </c>
      <c r="F85" s="23">
        <v>303</v>
      </c>
      <c r="G85" s="25">
        <f t="shared" si="1"/>
        <v>242.4</v>
      </c>
      <c r="H85" s="11" t="s">
        <v>173</v>
      </c>
    </row>
    <row r="86" spans="1:8" ht="24" customHeight="1">
      <c r="A86" s="6">
        <v>73</v>
      </c>
      <c r="B86" s="10" t="s">
        <v>174</v>
      </c>
      <c r="C86" s="6" t="s">
        <v>14</v>
      </c>
      <c r="D86" s="6" t="s">
        <v>15</v>
      </c>
      <c r="E86" s="23">
        <v>61</v>
      </c>
      <c r="F86" s="23">
        <v>138</v>
      </c>
      <c r="G86" s="25">
        <f t="shared" si="1"/>
        <v>110.4</v>
      </c>
      <c r="H86" s="11" t="s">
        <v>175</v>
      </c>
    </row>
    <row r="87" spans="1:8" ht="24" customHeight="1">
      <c r="A87" s="6">
        <v>74</v>
      </c>
      <c r="B87" s="10" t="s">
        <v>176</v>
      </c>
      <c r="C87" s="6" t="s">
        <v>14</v>
      </c>
      <c r="D87" s="6" t="s">
        <v>15</v>
      </c>
      <c r="E87" s="23">
        <v>15</v>
      </c>
      <c r="F87" s="23">
        <v>46</v>
      </c>
      <c r="G87" s="25">
        <f t="shared" si="1"/>
        <v>36.800000000000004</v>
      </c>
      <c r="H87" s="11" t="s">
        <v>177</v>
      </c>
    </row>
    <row r="88" spans="1:8" ht="24" customHeight="1">
      <c r="A88" s="6">
        <v>75</v>
      </c>
      <c r="B88" s="10" t="s">
        <v>178</v>
      </c>
      <c r="C88" s="6" t="s">
        <v>14</v>
      </c>
      <c r="D88" s="6" t="s">
        <v>15</v>
      </c>
      <c r="E88" s="23">
        <v>26</v>
      </c>
      <c r="F88" s="23">
        <v>78</v>
      </c>
      <c r="G88" s="25">
        <f t="shared" si="1"/>
        <v>62.400000000000006</v>
      </c>
      <c r="H88" s="11" t="s">
        <v>179</v>
      </c>
    </row>
    <row r="89" spans="1:8" ht="24" customHeight="1">
      <c r="A89" s="6">
        <v>76</v>
      </c>
      <c r="B89" s="10" t="s">
        <v>180</v>
      </c>
      <c r="C89" s="5" t="s">
        <v>14</v>
      </c>
      <c r="D89" s="6" t="s">
        <v>15</v>
      </c>
      <c r="E89" s="23">
        <v>137</v>
      </c>
      <c r="F89" s="23">
        <v>370</v>
      </c>
      <c r="G89" s="24">
        <f t="shared" si="1"/>
        <v>296</v>
      </c>
      <c r="H89" s="11" t="s">
        <v>181</v>
      </c>
    </row>
    <row r="90" spans="1:8" ht="24" customHeight="1">
      <c r="A90" s="6">
        <v>77</v>
      </c>
      <c r="B90" s="10" t="s">
        <v>182</v>
      </c>
      <c r="C90" s="5" t="s">
        <v>14</v>
      </c>
      <c r="D90" s="6" t="s">
        <v>15</v>
      </c>
      <c r="E90" s="23">
        <v>83</v>
      </c>
      <c r="F90" s="23">
        <v>237</v>
      </c>
      <c r="G90" s="25">
        <f t="shared" ref="G90:G108" si="2">F90*0.8</f>
        <v>189.60000000000002</v>
      </c>
      <c r="H90" s="11" t="s">
        <v>183</v>
      </c>
    </row>
    <row r="91" spans="1:8" s="2" customFormat="1" ht="24" customHeight="1">
      <c r="A91" s="37" t="s">
        <v>184</v>
      </c>
      <c r="B91" s="38"/>
      <c r="C91" s="5" t="s">
        <v>14</v>
      </c>
      <c r="D91" s="6" t="s">
        <v>15</v>
      </c>
      <c r="E91" s="7">
        <f>SUM(E92+E93+E94+E95+E96+E97+E98+E99+E100+E101)</f>
        <v>2459</v>
      </c>
      <c r="F91" s="7">
        <f>SUM(F92+F93+F94+F95+F96+F97+F98+F99+F100+F101)</f>
        <v>8527</v>
      </c>
      <c r="G91" s="9">
        <f>SUM(G92+G93+G94+G95+G96+G97+G98+G99+G100+G101)</f>
        <v>6821.5999999999995</v>
      </c>
      <c r="H91" s="8" t="s">
        <v>185</v>
      </c>
    </row>
    <row r="92" spans="1:8" ht="24" customHeight="1">
      <c r="A92" s="6">
        <v>78</v>
      </c>
      <c r="B92" s="10" t="s">
        <v>186</v>
      </c>
      <c r="C92" s="5" t="s">
        <v>14</v>
      </c>
      <c r="D92" s="6" t="s">
        <v>15</v>
      </c>
      <c r="E92" s="23">
        <v>989</v>
      </c>
      <c r="F92" s="23">
        <v>3682</v>
      </c>
      <c r="G92" s="25">
        <f t="shared" si="2"/>
        <v>2945.6000000000004</v>
      </c>
      <c r="H92" s="11" t="s">
        <v>187</v>
      </c>
    </row>
    <row r="93" spans="1:8" ht="24" customHeight="1">
      <c r="A93" s="6">
        <v>79</v>
      </c>
      <c r="B93" s="10" t="s">
        <v>188</v>
      </c>
      <c r="C93" s="5" t="s">
        <v>14</v>
      </c>
      <c r="D93" s="6" t="s">
        <v>15</v>
      </c>
      <c r="E93" s="23">
        <v>131</v>
      </c>
      <c r="F93" s="23">
        <v>445</v>
      </c>
      <c r="G93" s="24">
        <f t="shared" si="2"/>
        <v>356</v>
      </c>
      <c r="H93" s="11" t="s">
        <v>165</v>
      </c>
    </row>
    <row r="94" spans="1:8" ht="24" customHeight="1">
      <c r="A94" s="6">
        <v>80</v>
      </c>
      <c r="B94" s="15" t="s">
        <v>189</v>
      </c>
      <c r="C94" s="5" t="s">
        <v>14</v>
      </c>
      <c r="D94" s="6" t="s">
        <v>15</v>
      </c>
      <c r="E94" s="23">
        <v>147</v>
      </c>
      <c r="F94" s="23">
        <v>435</v>
      </c>
      <c r="G94" s="24">
        <f t="shared" si="2"/>
        <v>348</v>
      </c>
      <c r="H94" s="11" t="s">
        <v>190</v>
      </c>
    </row>
    <row r="95" spans="1:8" ht="24" customHeight="1">
      <c r="A95" s="6">
        <v>81</v>
      </c>
      <c r="B95" s="10" t="s">
        <v>191</v>
      </c>
      <c r="C95" s="5" t="s">
        <v>14</v>
      </c>
      <c r="D95" s="6" t="s">
        <v>15</v>
      </c>
      <c r="E95" s="23">
        <v>64</v>
      </c>
      <c r="F95" s="23">
        <v>190</v>
      </c>
      <c r="G95" s="24">
        <f t="shared" si="2"/>
        <v>152</v>
      </c>
      <c r="H95" s="11" t="s">
        <v>192</v>
      </c>
    </row>
    <row r="96" spans="1:8" ht="24" customHeight="1">
      <c r="A96" s="6">
        <v>82</v>
      </c>
      <c r="B96" s="10" t="s">
        <v>193</v>
      </c>
      <c r="C96" s="5" t="s">
        <v>14</v>
      </c>
      <c r="D96" s="6" t="s">
        <v>15</v>
      </c>
      <c r="E96" s="23">
        <v>302</v>
      </c>
      <c r="F96" s="23">
        <v>1067</v>
      </c>
      <c r="G96" s="25">
        <f t="shared" si="2"/>
        <v>853.6</v>
      </c>
      <c r="H96" s="11" t="s">
        <v>194</v>
      </c>
    </row>
    <row r="97" spans="1:8" ht="24" customHeight="1">
      <c r="A97" s="6">
        <v>83</v>
      </c>
      <c r="B97" s="10" t="s">
        <v>195</v>
      </c>
      <c r="C97" s="5" t="s">
        <v>14</v>
      </c>
      <c r="D97" s="6" t="s">
        <v>15</v>
      </c>
      <c r="E97" s="23">
        <v>136</v>
      </c>
      <c r="F97" s="23">
        <v>453</v>
      </c>
      <c r="G97" s="25">
        <f t="shared" si="2"/>
        <v>362.40000000000003</v>
      </c>
      <c r="H97" s="11" t="s">
        <v>196</v>
      </c>
    </row>
    <row r="98" spans="1:8" ht="24" customHeight="1">
      <c r="A98" s="6">
        <v>84</v>
      </c>
      <c r="B98" s="10" t="s">
        <v>197</v>
      </c>
      <c r="C98" s="6" t="s">
        <v>14</v>
      </c>
      <c r="D98" s="6" t="s">
        <v>15</v>
      </c>
      <c r="E98" s="23">
        <v>129</v>
      </c>
      <c r="F98" s="23">
        <v>413</v>
      </c>
      <c r="G98" s="25">
        <f t="shared" si="2"/>
        <v>330.40000000000003</v>
      </c>
      <c r="H98" s="11" t="s">
        <v>198</v>
      </c>
    </row>
    <row r="99" spans="1:8" ht="24" customHeight="1">
      <c r="A99" s="6">
        <v>85</v>
      </c>
      <c r="B99" s="10" t="s">
        <v>199</v>
      </c>
      <c r="C99" s="6" t="s">
        <v>14</v>
      </c>
      <c r="D99" s="6" t="s">
        <v>15</v>
      </c>
      <c r="E99" s="23">
        <v>108</v>
      </c>
      <c r="F99" s="23">
        <v>298</v>
      </c>
      <c r="G99" s="25">
        <f t="shared" si="2"/>
        <v>238.4</v>
      </c>
      <c r="H99" s="11" t="s">
        <v>200</v>
      </c>
    </row>
    <row r="100" spans="1:8" ht="24" customHeight="1">
      <c r="A100" s="6">
        <v>86</v>
      </c>
      <c r="B100" s="10" t="s">
        <v>201</v>
      </c>
      <c r="C100" s="6" t="s">
        <v>14</v>
      </c>
      <c r="D100" s="6" t="s">
        <v>15</v>
      </c>
      <c r="E100" s="23">
        <v>319</v>
      </c>
      <c r="F100" s="23">
        <v>1079</v>
      </c>
      <c r="G100" s="25">
        <f t="shared" si="2"/>
        <v>863.2</v>
      </c>
      <c r="H100" s="11" t="s">
        <v>202</v>
      </c>
    </row>
    <row r="101" spans="1:8" ht="24" customHeight="1">
      <c r="A101" s="6">
        <v>87</v>
      </c>
      <c r="B101" s="10" t="s">
        <v>203</v>
      </c>
      <c r="C101" s="6" t="s">
        <v>14</v>
      </c>
      <c r="D101" s="6" t="s">
        <v>15</v>
      </c>
      <c r="E101" s="23">
        <v>134</v>
      </c>
      <c r="F101" s="23">
        <v>465</v>
      </c>
      <c r="G101" s="24">
        <f t="shared" si="2"/>
        <v>372</v>
      </c>
      <c r="H101" s="11" t="s">
        <v>204</v>
      </c>
    </row>
    <row r="102" spans="1:8" s="2" customFormat="1" ht="24" customHeight="1">
      <c r="A102" s="28" t="s">
        <v>205</v>
      </c>
      <c r="B102" s="28"/>
      <c r="C102" s="6" t="s">
        <v>14</v>
      </c>
      <c r="D102" s="6" t="s">
        <v>15</v>
      </c>
      <c r="E102" s="7">
        <f>SUM(E103+E104+E105+E106+E107+E108+E109)</f>
        <v>881</v>
      </c>
      <c r="F102" s="7">
        <f>SUM(F103+F104+F105+F106+F107+F108+F109)</f>
        <v>2928</v>
      </c>
      <c r="G102" s="9">
        <f>SUM(G103+G104+G105+G106+G107+G108+G109)</f>
        <v>2342.4</v>
      </c>
      <c r="H102" s="8" t="s">
        <v>206</v>
      </c>
    </row>
    <row r="103" spans="1:8" ht="24" customHeight="1">
      <c r="A103" s="6">
        <v>88</v>
      </c>
      <c r="B103" s="10" t="s">
        <v>207</v>
      </c>
      <c r="C103" s="6" t="s">
        <v>14</v>
      </c>
      <c r="D103" s="6" t="s">
        <v>15</v>
      </c>
      <c r="E103" s="23">
        <v>77</v>
      </c>
      <c r="F103" s="23">
        <v>279</v>
      </c>
      <c r="G103" s="25">
        <f t="shared" si="2"/>
        <v>223.20000000000002</v>
      </c>
      <c r="H103" s="11" t="s">
        <v>208</v>
      </c>
    </row>
    <row r="104" spans="1:8" ht="24" customHeight="1">
      <c r="A104" s="6">
        <v>89</v>
      </c>
      <c r="B104" s="10" t="s">
        <v>209</v>
      </c>
      <c r="C104" s="6" t="s">
        <v>14</v>
      </c>
      <c r="D104" s="6" t="s">
        <v>15</v>
      </c>
      <c r="E104" s="23">
        <v>160</v>
      </c>
      <c r="F104" s="23">
        <v>600</v>
      </c>
      <c r="G104" s="24">
        <f t="shared" si="2"/>
        <v>480</v>
      </c>
      <c r="H104" s="11" t="s">
        <v>210</v>
      </c>
    </row>
    <row r="105" spans="1:8" ht="24" customHeight="1">
      <c r="A105" s="6">
        <v>90</v>
      </c>
      <c r="B105" s="10" t="s">
        <v>211</v>
      </c>
      <c r="C105" s="6" t="s">
        <v>14</v>
      </c>
      <c r="D105" s="6" t="s">
        <v>15</v>
      </c>
      <c r="E105" s="23">
        <v>34</v>
      </c>
      <c r="F105" s="23">
        <v>118</v>
      </c>
      <c r="G105" s="25">
        <f t="shared" si="2"/>
        <v>94.4</v>
      </c>
      <c r="H105" s="11" t="s">
        <v>212</v>
      </c>
    </row>
    <row r="106" spans="1:8" ht="24" customHeight="1">
      <c r="A106" s="6">
        <v>91</v>
      </c>
      <c r="B106" s="10" t="s">
        <v>213</v>
      </c>
      <c r="C106" s="6" t="s">
        <v>14</v>
      </c>
      <c r="D106" s="6" t="s">
        <v>15</v>
      </c>
      <c r="E106" s="23">
        <v>220</v>
      </c>
      <c r="F106" s="23">
        <v>574</v>
      </c>
      <c r="G106" s="25">
        <f t="shared" si="2"/>
        <v>459.20000000000005</v>
      </c>
      <c r="H106" s="11" t="s">
        <v>214</v>
      </c>
    </row>
    <row r="107" spans="1:8" ht="24" customHeight="1">
      <c r="A107" s="6">
        <v>92</v>
      </c>
      <c r="B107" s="10" t="s">
        <v>215</v>
      </c>
      <c r="C107" s="6" t="s">
        <v>14</v>
      </c>
      <c r="D107" s="6" t="s">
        <v>15</v>
      </c>
      <c r="E107" s="23">
        <v>172</v>
      </c>
      <c r="F107" s="23">
        <v>581</v>
      </c>
      <c r="G107" s="25">
        <f t="shared" si="2"/>
        <v>464.8</v>
      </c>
      <c r="H107" s="11" t="s">
        <v>216</v>
      </c>
    </row>
    <row r="108" spans="1:8" ht="24" customHeight="1">
      <c r="A108" s="6">
        <v>93</v>
      </c>
      <c r="B108" s="10" t="s">
        <v>217</v>
      </c>
      <c r="C108" s="6" t="s">
        <v>14</v>
      </c>
      <c r="D108" s="6" t="s">
        <v>15</v>
      </c>
      <c r="E108" s="23">
        <v>157</v>
      </c>
      <c r="F108" s="23">
        <v>559</v>
      </c>
      <c r="G108" s="25">
        <f t="shared" si="2"/>
        <v>447.20000000000005</v>
      </c>
      <c r="H108" s="11" t="s">
        <v>218</v>
      </c>
    </row>
    <row r="109" spans="1:8" ht="24" customHeight="1">
      <c r="A109" s="6">
        <v>94</v>
      </c>
      <c r="B109" s="10" t="s">
        <v>219</v>
      </c>
      <c r="C109" s="6" t="s">
        <v>14</v>
      </c>
      <c r="D109" s="6" t="s">
        <v>15</v>
      </c>
      <c r="E109" s="23">
        <v>61</v>
      </c>
      <c r="F109" s="23">
        <v>217</v>
      </c>
      <c r="G109" s="25">
        <f>F109*0.8</f>
        <v>173.60000000000002</v>
      </c>
      <c r="H109" s="11" t="s">
        <v>220</v>
      </c>
    </row>
    <row r="110" spans="1:8" s="19" customFormat="1" ht="24" customHeight="1">
      <c r="A110" s="6">
        <v>95</v>
      </c>
      <c r="B110" s="16" t="s">
        <v>221</v>
      </c>
      <c r="C110" s="6" t="s">
        <v>14</v>
      </c>
      <c r="D110" s="6" t="s">
        <v>15</v>
      </c>
      <c r="E110" s="17">
        <v>196</v>
      </c>
      <c r="F110" s="18">
        <v>550</v>
      </c>
      <c r="G110" s="7">
        <f>F110*0.8</f>
        <v>440</v>
      </c>
      <c r="H110" s="8" t="s">
        <v>222</v>
      </c>
    </row>
  </sheetData>
  <mergeCells count="20">
    <mergeCell ref="A53:B53"/>
    <mergeCell ref="A67:B67"/>
    <mergeCell ref="A80:B80"/>
    <mergeCell ref="A91:B91"/>
    <mergeCell ref="A102:B102"/>
    <mergeCell ref="A42:B42"/>
    <mergeCell ref="A1:H1"/>
    <mergeCell ref="A2:H2"/>
    <mergeCell ref="A3:A4"/>
    <mergeCell ref="B3:B4"/>
    <mergeCell ref="C3:C4"/>
    <mergeCell ref="D3:D4"/>
    <mergeCell ref="E3:F3"/>
    <mergeCell ref="G3:G4"/>
    <mergeCell ref="A26:B26"/>
    <mergeCell ref="A36:B36"/>
    <mergeCell ref="H3:H4"/>
    <mergeCell ref="A5:B5"/>
    <mergeCell ref="A6:B6"/>
    <mergeCell ref="A12:B12"/>
  </mergeCells>
  <phoneticPr fontId="2" type="noConversion"/>
  <pageMargins left="0.51181102362204722" right="0.51181102362204722" top="0.55118110236220474" bottom="0.55118110236220474" header="0.31496062992125984" footer="0.31496062992125984"/>
  <pageSetup paperSize="9" firstPageNumber="4" fitToWidth="0" fitToHeight="0" orientation="landscape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正式表95个县</vt:lpstr>
      <vt:lpstr>正式表95个县!Print_Titles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2016-07-28T00:56:06Z</cp:lastPrinted>
  <dcterms:created xsi:type="dcterms:W3CDTF">2016-07-18T00:48:25Z</dcterms:created>
  <dcterms:modified xsi:type="dcterms:W3CDTF">2016-07-28T00:56:38Z</dcterms:modified>
</cp:coreProperties>
</file>